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dyldaev\Documents\СИЗ запасы на 5 ноября 2021г\"/>
    </mc:Choice>
  </mc:AlternateContent>
  <bookViews>
    <workbookView xWindow="0" yWindow="0" windowWidth="28800" windowHeight="12330" activeTab="1"/>
  </bookViews>
  <sheets>
    <sheet name="Сводная по остаткам" sheetId="11" r:id="rId1"/>
    <sheet name="Расширенная по остаткам по ОЗ" sheetId="8" r:id="rId2"/>
  </sheets>
  <definedNames>
    <definedName name="_xlnm.Print_Titles" localSheetId="1">'Расширенная по остаткам по ОЗ'!$3:$5</definedName>
  </definedNames>
  <calcPr calcId="162913"/>
</workbook>
</file>

<file path=xl/calcChain.xml><?xml version="1.0" encoding="utf-8"?>
<calcChain xmlns="http://schemas.openxmlformats.org/spreadsheetml/2006/main">
  <c r="F34" i="8" l="1"/>
  <c r="F6" i="11" s="1"/>
  <c r="D34" i="8"/>
  <c r="D6" i="11" s="1"/>
  <c r="Y7" i="8"/>
  <c r="Y8" i="8"/>
  <c r="Y9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26" i="8"/>
  <c r="Y27" i="8"/>
  <c r="Y28" i="8"/>
  <c r="Y29" i="8"/>
  <c r="Y30" i="8"/>
  <c r="Y31" i="8"/>
  <c r="Y32" i="8"/>
  <c r="Y33" i="8"/>
  <c r="Y6" i="8"/>
  <c r="X34" i="8" l="1"/>
  <c r="X6" i="11" s="1"/>
  <c r="W34" i="8"/>
  <c r="W6" i="11" s="1"/>
  <c r="V34" i="8"/>
  <c r="V6" i="11" s="1"/>
  <c r="U34" i="8"/>
  <c r="U6" i="11" s="1"/>
  <c r="T34" i="8"/>
  <c r="T6" i="11" s="1"/>
  <c r="S34" i="8"/>
  <c r="S6" i="11" s="1"/>
  <c r="R34" i="8"/>
  <c r="R6" i="11" s="1"/>
  <c r="Q34" i="8"/>
  <c r="Q6" i="11" s="1"/>
  <c r="P34" i="8"/>
  <c r="P6" i="11" s="1"/>
  <c r="O34" i="8"/>
  <c r="O6" i="11" s="1"/>
  <c r="N34" i="8"/>
  <c r="N6" i="11" s="1"/>
  <c r="M34" i="8"/>
  <c r="M6" i="11" s="1"/>
  <c r="L34" i="8"/>
  <c r="L6" i="11" s="1"/>
  <c r="K34" i="8"/>
  <c r="K6" i="11" s="1"/>
  <c r="J34" i="8"/>
  <c r="J6" i="11" s="1"/>
  <c r="I34" i="8"/>
  <c r="I6" i="11" s="1"/>
  <c r="H34" i="8"/>
  <c r="H6" i="11" s="1"/>
  <c r="Y6" i="11" s="1"/>
  <c r="G34" i="8"/>
  <c r="G6" i="11" s="1"/>
  <c r="E34" i="8"/>
  <c r="E6" i="11" s="1"/>
  <c r="C34" i="8"/>
  <c r="C6" i="11" s="1"/>
  <c r="Y34" i="8" l="1"/>
  <c r="L68" i="8"/>
  <c r="L8" i="11" s="1"/>
  <c r="D139" i="8" l="1"/>
  <c r="E139" i="8"/>
  <c r="F139" i="8"/>
  <c r="G139" i="8"/>
  <c r="H139" i="8"/>
  <c r="I139" i="8"/>
  <c r="J139" i="8"/>
  <c r="K139" i="8"/>
  <c r="L139" i="8"/>
  <c r="M139" i="8"/>
  <c r="N139" i="8"/>
  <c r="O139" i="8"/>
  <c r="P139" i="8"/>
  <c r="Q139" i="8"/>
  <c r="R139" i="8"/>
  <c r="S139" i="8"/>
  <c r="T139" i="8"/>
  <c r="U139" i="8"/>
  <c r="V139" i="8"/>
  <c r="W139" i="8"/>
  <c r="X139" i="8"/>
  <c r="C139" i="8"/>
  <c r="Y131" i="8"/>
  <c r="Y132" i="8"/>
  <c r="Y133" i="8"/>
  <c r="Y134" i="8"/>
  <c r="Y139" i="8" l="1"/>
  <c r="D68" i="8"/>
  <c r="E68" i="8"/>
  <c r="F68" i="8"/>
  <c r="G68" i="8"/>
  <c r="H68" i="8"/>
  <c r="I68" i="8"/>
  <c r="J68" i="8"/>
  <c r="K68" i="8"/>
  <c r="M68" i="8"/>
  <c r="N68" i="8"/>
  <c r="O68" i="8"/>
  <c r="P68" i="8"/>
  <c r="Q68" i="8"/>
  <c r="R68" i="8"/>
  <c r="S68" i="8"/>
  <c r="T68" i="8"/>
  <c r="U68" i="8"/>
  <c r="V68" i="8"/>
  <c r="W68" i="8"/>
  <c r="X68" i="8"/>
  <c r="C68" i="8"/>
  <c r="D8" i="11" l="1"/>
  <c r="D130" i="8"/>
  <c r="E130" i="8"/>
  <c r="F130" i="8"/>
  <c r="G130" i="8"/>
  <c r="H130" i="8"/>
  <c r="I130" i="8"/>
  <c r="J130" i="8"/>
  <c r="K130" i="8"/>
  <c r="L130" i="8"/>
  <c r="M130" i="8"/>
  <c r="N130" i="8"/>
  <c r="O130" i="8"/>
  <c r="P130" i="8"/>
  <c r="Q130" i="8"/>
  <c r="R130" i="8"/>
  <c r="S130" i="8"/>
  <c r="T130" i="8"/>
  <c r="U130" i="8"/>
  <c r="V130" i="8"/>
  <c r="W130" i="8"/>
  <c r="X130" i="8"/>
  <c r="C130" i="8"/>
  <c r="Y130" i="8" l="1"/>
  <c r="Y110" i="8" l="1"/>
  <c r="Y111" i="8"/>
  <c r="Y112" i="8"/>
  <c r="Y113" i="8"/>
  <c r="Y114" i="8"/>
  <c r="Y115" i="8"/>
  <c r="Y116" i="8"/>
  <c r="Y117" i="8"/>
  <c r="Y118" i="8"/>
  <c r="Y119" i="8"/>
  <c r="Y120" i="8"/>
  <c r="Y121" i="8"/>
  <c r="Y97" i="8" l="1"/>
  <c r="Y98" i="8"/>
  <c r="Y99" i="8"/>
  <c r="Y100" i="8"/>
  <c r="Y101" i="8"/>
  <c r="Y102" i="8"/>
  <c r="Y103" i="8"/>
  <c r="Y104" i="8"/>
  <c r="Y105" i="8"/>
  <c r="Y106" i="8"/>
  <c r="Y107" i="8"/>
  <c r="Y108" i="8"/>
  <c r="C122" i="8" l="1"/>
  <c r="Y135" i="8" l="1"/>
  <c r="Y136" i="8"/>
  <c r="Y137" i="8"/>
  <c r="K50" i="8" l="1"/>
  <c r="K7" i="11" s="1"/>
  <c r="L50" i="8"/>
  <c r="L7" i="11" s="1"/>
  <c r="Y36" i="8" l="1"/>
  <c r="Y37" i="8"/>
  <c r="Y38" i="8"/>
  <c r="Y39" i="8"/>
  <c r="Y40" i="8"/>
  <c r="Y41" i="8"/>
  <c r="Y42" i="8"/>
  <c r="Y43" i="8"/>
  <c r="Y44" i="8"/>
  <c r="Y45" i="8"/>
  <c r="Y46" i="8"/>
  <c r="Y47" i="8"/>
  <c r="Y48" i="8"/>
  <c r="Y49" i="8"/>
  <c r="Y35" i="8"/>
  <c r="C50" i="8" l="1"/>
  <c r="D50" i="8"/>
  <c r="E50" i="8"/>
  <c r="F50" i="8"/>
  <c r="G50" i="8"/>
  <c r="H50" i="8"/>
  <c r="I50" i="8"/>
  <c r="J50" i="8"/>
  <c r="M50" i="8"/>
  <c r="N50" i="8"/>
  <c r="O50" i="8"/>
  <c r="P50" i="8"/>
  <c r="Q50" i="8"/>
  <c r="R50" i="8"/>
  <c r="S50" i="8"/>
  <c r="T50" i="8"/>
  <c r="U50" i="8"/>
  <c r="V50" i="8"/>
  <c r="W50" i="8"/>
  <c r="X50" i="8"/>
  <c r="D7" i="11" l="1"/>
  <c r="Y50" i="8"/>
  <c r="L13" i="11"/>
  <c r="K13" i="11"/>
  <c r="L12" i="11"/>
  <c r="K12" i="11"/>
  <c r="L122" i="8"/>
  <c r="L11" i="11" s="1"/>
  <c r="K122" i="8"/>
  <c r="K11" i="11" s="1"/>
  <c r="L109" i="8"/>
  <c r="K109" i="8"/>
  <c r="L96" i="8"/>
  <c r="L9" i="11" s="1"/>
  <c r="K96" i="8"/>
  <c r="K9" i="11" s="1"/>
  <c r="Y51" i="8"/>
  <c r="Y52" i="8"/>
  <c r="Y53" i="8"/>
  <c r="Y54" i="8"/>
  <c r="Y55" i="8"/>
  <c r="Y56" i="8"/>
  <c r="Y57" i="8"/>
  <c r="Y58" i="8"/>
  <c r="Y59" i="8"/>
  <c r="Y60" i="8"/>
  <c r="Y61" i="8"/>
  <c r="Y62" i="8"/>
  <c r="Y63" i="8"/>
  <c r="Y64" i="8"/>
  <c r="Y65" i="8"/>
  <c r="Y66" i="8"/>
  <c r="Y67" i="8"/>
  <c r="Y69" i="8"/>
  <c r="Y70" i="8"/>
  <c r="Y71" i="8"/>
  <c r="Y72" i="8"/>
  <c r="Y73" i="8"/>
  <c r="Y74" i="8"/>
  <c r="Y75" i="8"/>
  <c r="Y76" i="8"/>
  <c r="Y77" i="8"/>
  <c r="Y78" i="8"/>
  <c r="Y79" i="8"/>
  <c r="Y80" i="8"/>
  <c r="Y81" i="8"/>
  <c r="Y82" i="8"/>
  <c r="Y83" i="8"/>
  <c r="Y84" i="8"/>
  <c r="Y85" i="8"/>
  <c r="Y86" i="8"/>
  <c r="Y87" i="8"/>
  <c r="Y88" i="8"/>
  <c r="Y89" i="8"/>
  <c r="Y90" i="8"/>
  <c r="Y91" i="8"/>
  <c r="Y92" i="8"/>
  <c r="Y93" i="8"/>
  <c r="Y94" i="8"/>
  <c r="Y95" i="8"/>
  <c r="Y123" i="8"/>
  <c r="Y124" i="8"/>
  <c r="Y125" i="8"/>
  <c r="Y126" i="8"/>
  <c r="Y127" i="8"/>
  <c r="Y128" i="8"/>
  <c r="Y129" i="8"/>
  <c r="Y68" i="8" l="1"/>
  <c r="K10" i="11"/>
  <c r="K140" i="8"/>
  <c r="L10" i="11"/>
  <c r="L14" i="11" s="1"/>
  <c r="L140" i="8"/>
  <c r="K8" i="11"/>
  <c r="K14" i="11" l="1"/>
  <c r="X96" i="8" l="1"/>
  <c r="W96" i="8"/>
  <c r="V96" i="8"/>
  <c r="U96" i="8"/>
  <c r="T96" i="8"/>
  <c r="S96" i="8"/>
  <c r="R96" i="8"/>
  <c r="Q96" i="8"/>
  <c r="P96" i="8"/>
  <c r="O96" i="8"/>
  <c r="N96" i="8"/>
  <c r="M96" i="8"/>
  <c r="J96" i="8"/>
  <c r="I96" i="8"/>
  <c r="H96" i="8"/>
  <c r="G96" i="8"/>
  <c r="F96" i="8"/>
  <c r="E96" i="8"/>
  <c r="D96" i="8"/>
  <c r="C96" i="8"/>
  <c r="Y96" i="8" l="1"/>
  <c r="D109" i="8"/>
  <c r="D122" i="8"/>
  <c r="D140" i="8" l="1"/>
  <c r="C109" i="8"/>
  <c r="E109" i="8"/>
  <c r="F109" i="8"/>
  <c r="G109" i="8"/>
  <c r="H109" i="8"/>
  <c r="I109" i="8"/>
  <c r="J109" i="8"/>
  <c r="M109" i="8"/>
  <c r="N109" i="8"/>
  <c r="O109" i="8"/>
  <c r="P109" i="8"/>
  <c r="Q109" i="8"/>
  <c r="R109" i="8"/>
  <c r="S109" i="8"/>
  <c r="T109" i="8"/>
  <c r="U109" i="8"/>
  <c r="V109" i="8"/>
  <c r="W109" i="8"/>
  <c r="X109" i="8"/>
  <c r="J10" i="11" l="1"/>
  <c r="G10" i="11"/>
  <c r="Y109" i="8"/>
  <c r="T122" i="8"/>
  <c r="E122" i="8"/>
  <c r="F122" i="8"/>
  <c r="G122" i="8"/>
  <c r="H122" i="8"/>
  <c r="I122" i="8"/>
  <c r="J122" i="8"/>
  <c r="M122" i="8"/>
  <c r="N122" i="8"/>
  <c r="O122" i="8"/>
  <c r="P122" i="8"/>
  <c r="Q122" i="8"/>
  <c r="Q11" i="11" s="1"/>
  <c r="R122" i="8"/>
  <c r="S122" i="8"/>
  <c r="U122" i="8"/>
  <c r="V122" i="8"/>
  <c r="W122" i="8"/>
  <c r="X122" i="8"/>
  <c r="Y122" i="8" l="1"/>
  <c r="Y140" i="8" s="1"/>
  <c r="W13" i="11"/>
  <c r="V13" i="11"/>
  <c r="U13" i="11"/>
  <c r="R13" i="11"/>
  <c r="Q13" i="11"/>
  <c r="N13" i="11"/>
  <c r="M13" i="11"/>
  <c r="H13" i="11"/>
  <c r="G13" i="11"/>
  <c r="C13" i="11"/>
  <c r="X140" i="8"/>
  <c r="W140" i="8"/>
  <c r="V140" i="8"/>
  <c r="U140" i="8"/>
  <c r="T140" i="8"/>
  <c r="S140" i="8"/>
  <c r="R140" i="8"/>
  <c r="Q140" i="8"/>
  <c r="P140" i="8"/>
  <c r="O140" i="8"/>
  <c r="N140" i="8"/>
  <c r="M140" i="8"/>
  <c r="J140" i="8"/>
  <c r="I140" i="8"/>
  <c r="H140" i="8"/>
  <c r="G140" i="8"/>
  <c r="F140" i="8"/>
  <c r="E140" i="8"/>
  <c r="C140" i="8"/>
  <c r="X11" i="11"/>
  <c r="W11" i="11"/>
  <c r="V11" i="11"/>
  <c r="U11" i="11"/>
  <c r="T11" i="11"/>
  <c r="S11" i="11"/>
  <c r="R11" i="11"/>
  <c r="P11" i="11"/>
  <c r="O11" i="11"/>
  <c r="N11" i="11"/>
  <c r="M11" i="11"/>
  <c r="J11" i="11"/>
  <c r="I11" i="11"/>
  <c r="H11" i="11"/>
  <c r="G11" i="11"/>
  <c r="F11" i="11"/>
  <c r="E11" i="11"/>
  <c r="C11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I10" i="11"/>
  <c r="H10" i="11"/>
  <c r="F10" i="11"/>
  <c r="E10" i="11"/>
  <c r="D10" i="11"/>
  <c r="C10" i="11"/>
  <c r="X9" i="11"/>
  <c r="W9" i="11"/>
  <c r="V9" i="11"/>
  <c r="T9" i="11"/>
  <c r="S9" i="11"/>
  <c r="R9" i="11"/>
  <c r="P9" i="11"/>
  <c r="O9" i="11"/>
  <c r="N9" i="11"/>
  <c r="J9" i="11"/>
  <c r="I9" i="11"/>
  <c r="H9" i="11"/>
  <c r="F9" i="11"/>
  <c r="E9" i="11"/>
  <c r="D9" i="11"/>
  <c r="X8" i="11"/>
  <c r="W8" i="11"/>
  <c r="V8" i="11"/>
  <c r="U8" i="11"/>
  <c r="T8" i="11"/>
  <c r="S8" i="11"/>
  <c r="R8" i="11"/>
  <c r="Q8" i="11"/>
  <c r="P8" i="11"/>
  <c r="O8" i="11"/>
  <c r="N8" i="11"/>
  <c r="M8" i="11"/>
  <c r="J8" i="11"/>
  <c r="I8" i="11"/>
  <c r="H8" i="11"/>
  <c r="G8" i="11"/>
  <c r="F8" i="11"/>
  <c r="Y8" i="11" s="1"/>
  <c r="E8" i="11"/>
  <c r="C8" i="11"/>
  <c r="X7" i="11"/>
  <c r="W7" i="11"/>
  <c r="V7" i="11"/>
  <c r="U7" i="11"/>
  <c r="T7" i="11"/>
  <c r="S7" i="11"/>
  <c r="R7" i="11"/>
  <c r="Q7" i="11"/>
  <c r="P7" i="11"/>
  <c r="O7" i="11"/>
  <c r="N7" i="11"/>
  <c r="M7" i="11"/>
  <c r="J7" i="11"/>
  <c r="I7" i="11"/>
  <c r="H7" i="11"/>
  <c r="G7" i="11"/>
  <c r="E7" i="11"/>
  <c r="C7" i="11"/>
  <c r="X13" i="11"/>
  <c r="T13" i="11"/>
  <c r="S13" i="11"/>
  <c r="P13" i="11"/>
  <c r="O13" i="11"/>
  <c r="J13" i="11"/>
  <c r="I13" i="11"/>
  <c r="F13" i="11"/>
  <c r="E13" i="11"/>
  <c r="U9" i="11"/>
  <c r="Q9" i="11"/>
  <c r="M9" i="11"/>
  <c r="G9" i="11"/>
  <c r="C9" i="11"/>
  <c r="Y9" i="11" l="1"/>
  <c r="Y10" i="11"/>
  <c r="J12" i="11"/>
  <c r="J14" i="11" s="1"/>
  <c r="E12" i="11"/>
  <c r="E14" i="11" s="1"/>
  <c r="I12" i="11"/>
  <c r="I14" i="11" s="1"/>
  <c r="O12" i="11"/>
  <c r="O14" i="11" s="1"/>
  <c r="S12" i="11"/>
  <c r="S14" i="11" s="1"/>
  <c r="W12" i="11"/>
  <c r="W14" i="11" s="1"/>
  <c r="F12" i="11"/>
  <c r="P12" i="11"/>
  <c r="P14" i="11" s="1"/>
  <c r="T12" i="11"/>
  <c r="T14" i="11" s="1"/>
  <c r="X12" i="11"/>
  <c r="X14" i="11" s="1"/>
  <c r="C12" i="11"/>
  <c r="C14" i="11" s="1"/>
  <c r="G12" i="11"/>
  <c r="G14" i="11" s="1"/>
  <c r="M12" i="11"/>
  <c r="M14" i="11" s="1"/>
  <c r="Q12" i="11"/>
  <c r="Q14" i="11" s="1"/>
  <c r="U12" i="11"/>
  <c r="U14" i="11" s="1"/>
  <c r="H12" i="11"/>
  <c r="H14" i="11" s="1"/>
  <c r="N12" i="11"/>
  <c r="N14" i="11" s="1"/>
  <c r="R12" i="11"/>
  <c r="R14" i="11" s="1"/>
  <c r="V12" i="11"/>
  <c r="D12" i="11"/>
  <c r="F7" i="11"/>
  <c r="Y7" i="11" s="1"/>
  <c r="D13" i="11"/>
  <c r="Y13" i="11" s="1"/>
  <c r="D11" i="11"/>
  <c r="Y11" i="11" s="1"/>
  <c r="D14" i="11" l="1"/>
  <c r="F14" i="11"/>
  <c r="Y12" i="11"/>
  <c r="Y14" i="11" s="1"/>
  <c r="V14" i="11"/>
</calcChain>
</file>

<file path=xl/sharedStrings.xml><?xml version="1.0" encoding="utf-8"?>
<sst xmlns="http://schemas.openxmlformats.org/spreadsheetml/2006/main" count="348" uniqueCount="171">
  <si>
    <t>сумма</t>
  </si>
  <si>
    <t>Наименование организации</t>
  </si>
  <si>
    <t>Маски</t>
  </si>
  <si>
    <t>дез средства</t>
  </si>
  <si>
    <t>кол-во ед.</t>
  </si>
  <si>
    <t>Всего сумма на складе</t>
  </si>
  <si>
    <t>ОМДКБ</t>
  </si>
  <si>
    <t>Чон Алай ЦОВП</t>
  </si>
  <si>
    <t>Куршаб ЦОВП</t>
  </si>
  <si>
    <t>Мырза Аке ЦОВП</t>
  </si>
  <si>
    <t>ЦОВП Папан</t>
  </si>
  <si>
    <t>ОМОКБ</t>
  </si>
  <si>
    <t>ОГКБ</t>
  </si>
  <si>
    <t>Больница ВВиТ</t>
  </si>
  <si>
    <t>Таласский ОЦБТ</t>
  </si>
  <si>
    <t>НООБ</t>
  </si>
  <si>
    <t>Нарын обл ЦСМ</t>
  </si>
  <si>
    <t>НОЦБТ</t>
  </si>
  <si>
    <t>ЧООБ</t>
  </si>
  <si>
    <t>Чуй Обл. ЦСМ</t>
  </si>
  <si>
    <t>ЦОВП Арашан</t>
  </si>
  <si>
    <t>ЦОВП Суусамыр</t>
  </si>
  <si>
    <t>НГ</t>
  </si>
  <si>
    <t>НЦКиТ</t>
  </si>
  <si>
    <t>НХЦ</t>
  </si>
  <si>
    <t>ЖДБ</t>
  </si>
  <si>
    <t>ГКБ №1</t>
  </si>
  <si>
    <t>ГКБ №6</t>
  </si>
  <si>
    <t>НЦОМиД</t>
  </si>
  <si>
    <t>ГДКБ СМП</t>
  </si>
  <si>
    <t xml:space="preserve">ГГБ </t>
  </si>
  <si>
    <t>Роддом №1</t>
  </si>
  <si>
    <t>Роддом №2</t>
  </si>
  <si>
    <t>ГПЦ</t>
  </si>
  <si>
    <t>РКИБ</t>
  </si>
  <si>
    <t>РЦДВ</t>
  </si>
  <si>
    <t xml:space="preserve">РЦН </t>
  </si>
  <si>
    <t xml:space="preserve">НЦОиГ </t>
  </si>
  <si>
    <t>НИИХС и ТО</t>
  </si>
  <si>
    <t>НЦФ</t>
  </si>
  <si>
    <t>ГПТБ</t>
  </si>
  <si>
    <t>ГДТБ №1</t>
  </si>
  <si>
    <t>БНИЦТиО</t>
  </si>
  <si>
    <t>ГЦБТ</t>
  </si>
  <si>
    <t>ЦЭМ</t>
  </si>
  <si>
    <t>ОЦСМ Первомайского р-на</t>
  </si>
  <si>
    <t>ОЦСМ Свердловского р-на</t>
  </si>
  <si>
    <t>ОЦСМ Октябрьского р-на</t>
  </si>
  <si>
    <t>Ж-Абад Обл.ЦСМ</t>
  </si>
  <si>
    <t xml:space="preserve"> Тогуз-Торо ЦОВП</t>
  </si>
  <si>
    <t>Чаткал ЦОВП</t>
  </si>
  <si>
    <t>Кара-Куль ЦОВП</t>
  </si>
  <si>
    <t>Кок-Жангак ЦОВП</t>
  </si>
  <si>
    <t>Сумсар ЦОВП</t>
  </si>
  <si>
    <t>Озгоруш ЦОВП</t>
  </si>
  <si>
    <t>Учтерек ЦОВП</t>
  </si>
  <si>
    <t>Майлуу-Суу ЦОВП</t>
  </si>
  <si>
    <t>Ж-Абад ООБ</t>
  </si>
  <si>
    <t>ТБ Терексай</t>
  </si>
  <si>
    <t>МОПТБ Шекафтар</t>
  </si>
  <si>
    <t>Токтогул ПТБ</t>
  </si>
  <si>
    <t>ЮРНЦССХ</t>
  </si>
  <si>
    <t>ИООБ</t>
  </si>
  <si>
    <t>обл ЦСМ г. Каракол</t>
  </si>
  <si>
    <t>ЦОВП Ананьево</t>
  </si>
  <si>
    <t>ЦОВП Джеты-Огуз</t>
  </si>
  <si>
    <t>обл.Туб.</t>
  </si>
  <si>
    <t>Жет.Огуз Туб.</t>
  </si>
  <si>
    <t>Чолпон-Ата Туб.</t>
  </si>
  <si>
    <t>Баткенская область</t>
  </si>
  <si>
    <t>Всего по Республике</t>
  </si>
  <si>
    <t>г.Бишкек</t>
  </si>
  <si>
    <t>Чуйская область</t>
  </si>
  <si>
    <t>Ошская область</t>
  </si>
  <si>
    <t>Жалал-Абадская область</t>
  </si>
  <si>
    <t>Иссык-Кульская область</t>
  </si>
  <si>
    <t>Таласская область</t>
  </si>
  <si>
    <t>Нарынская область</t>
  </si>
  <si>
    <t>Остатки на складе (тыс.сом)</t>
  </si>
  <si>
    <t>ЧОЦБТ</t>
  </si>
  <si>
    <t>Кемин ПТБ</t>
  </si>
  <si>
    <t>дез средства/ антисептики</t>
  </si>
  <si>
    <t>Чуй область</t>
  </si>
  <si>
    <t>Ош область</t>
  </si>
  <si>
    <t>Жалал-Абад</t>
  </si>
  <si>
    <t>Баткен</t>
  </si>
  <si>
    <t>Иссык-Куль</t>
  </si>
  <si>
    <t>Нарын</t>
  </si>
  <si>
    <t>Талас</t>
  </si>
  <si>
    <t>Наименование регионов</t>
  </si>
  <si>
    <t>ЦСМ  г.Ош</t>
  </si>
  <si>
    <t>ООЦБТ</t>
  </si>
  <si>
    <t>Баткен ООБ</t>
  </si>
  <si>
    <t>Баткен ОЦСМ</t>
  </si>
  <si>
    <t>Самаркандек ЦОВП</t>
  </si>
  <si>
    <t>Айдаркен ЦОВП</t>
  </si>
  <si>
    <t>Кулунду ЦОВП</t>
  </si>
  <si>
    <t>Сулюкта ЦОВП</t>
  </si>
  <si>
    <t>Баткен  ОЦБТ</t>
  </si>
  <si>
    <t>Кызыл-Кия ПТБ</t>
  </si>
  <si>
    <t>ШамалдыСай ЦОВП</t>
  </si>
  <si>
    <t>Таласский ОЦСМ</t>
  </si>
  <si>
    <t>ОЦСМ Ленинского                   р-на</t>
  </si>
  <si>
    <t>ПТБ Кара -Балта</t>
  </si>
  <si>
    <t>Защитные костюмы одноразовые</t>
  </si>
  <si>
    <t>Защитные костюмы многоразовые</t>
  </si>
  <si>
    <t>Бахилы</t>
  </si>
  <si>
    <t>Очки</t>
  </si>
  <si>
    <t>Перчатки</t>
  </si>
  <si>
    <t>ССМП</t>
  </si>
  <si>
    <t>Респираторы FFP 2</t>
  </si>
  <si>
    <t>Респираторы   FFP 3</t>
  </si>
  <si>
    <t>И другие респираторы</t>
  </si>
  <si>
    <t>Итого г.Бишкек</t>
  </si>
  <si>
    <t>Манас ЦОВП</t>
  </si>
  <si>
    <t>Примечание:</t>
  </si>
  <si>
    <t>Данные остатки указаны без отпуска СИЗ в отделения организаций здравоохранения</t>
  </si>
  <si>
    <t>Остатки средств индивидуальной защиты (СИЗ), указанные в таблице имеются на складах организаций здравоохраннеия</t>
  </si>
  <si>
    <t>Организации здравоохранения самостоятельно решают сколько отпускать СИЗ в отделения и филиалы</t>
  </si>
  <si>
    <t>Кызыл-Жар РПБ</t>
  </si>
  <si>
    <t>Ж-Абад ОЦПЗ</t>
  </si>
  <si>
    <t xml:space="preserve"> </t>
  </si>
  <si>
    <t>Защитные халаты одноразовые</t>
  </si>
  <si>
    <t>Аксы ЦОВП</t>
  </si>
  <si>
    <t>Ала-Бука ЦОВП</t>
  </si>
  <si>
    <t>Базар-Коргон ЦОВП</t>
  </si>
  <si>
    <t>Ноокен ЦОВП</t>
  </si>
  <si>
    <t>Кочкор-Ата ЦОВП</t>
  </si>
  <si>
    <t>Сузак ЦОВП</t>
  </si>
  <si>
    <t>Октябрьский ЦОВП</t>
  </si>
  <si>
    <t>Токтогул ЦОВП</t>
  </si>
  <si>
    <t>Таш-Комур ЦОВП</t>
  </si>
  <si>
    <t xml:space="preserve">Ж-Абад ОЦБТ </t>
  </si>
  <si>
    <t xml:space="preserve"> ЦОВП Ак-Суу </t>
  </si>
  <si>
    <t xml:space="preserve"> ЦОВП Исыккуль</t>
  </si>
  <si>
    <t>ЦОВП Тон</t>
  </si>
  <si>
    <t>ЦОВП Тюпского р-на</t>
  </si>
  <si>
    <t>ЦОВП г.Балыкчы</t>
  </si>
  <si>
    <t>AA1:Y112</t>
  </si>
  <si>
    <t>Алай  ЦОВП</t>
  </si>
  <si>
    <t>Араван ЦОВП</t>
  </si>
  <si>
    <t>Кара Суу ЦОВП</t>
  </si>
  <si>
    <t>Кара Кулжа ЦОВП</t>
  </si>
  <si>
    <t>Ноокат ЦОВП</t>
  </si>
  <si>
    <t>Узген ЦОВП</t>
  </si>
  <si>
    <t>ЦОВП Ысык Ата</t>
  </si>
  <si>
    <t>ЦОВП Кемин</t>
  </si>
  <si>
    <t>ЦОВП Чуйского р-на</t>
  </si>
  <si>
    <t>ЦОВП г.Токмок</t>
  </si>
  <si>
    <t xml:space="preserve">ЦОВП Жайыл </t>
  </si>
  <si>
    <t xml:space="preserve">ЦОВП Кочкор. р/а </t>
  </si>
  <si>
    <t xml:space="preserve">ЦОВП Ак-Тала-го р/а </t>
  </si>
  <si>
    <t>ЦОВП Ат-Башинск. р/а</t>
  </si>
  <si>
    <t xml:space="preserve">ЦОВП Жумгальского р/а </t>
  </si>
  <si>
    <t xml:space="preserve">Сведения по остаткам на складах СИЗ, руководство организаций здравоохранения еженедельно передают в ТУ Фонда ОМС </t>
  </si>
  <si>
    <t>ЦОВП Сокулукского р-на</t>
  </si>
  <si>
    <t>ЦОВП Панфиловка</t>
  </si>
  <si>
    <t>Бакай-Ата ЦОВП</t>
  </si>
  <si>
    <t>ТООБ</t>
  </si>
  <si>
    <t>ЦОВП Московского р-на</t>
  </si>
  <si>
    <t>ЛЛО</t>
  </si>
  <si>
    <t>Кадамжай ЦОВП</t>
  </si>
  <si>
    <t>Лейлек ЦОВП</t>
  </si>
  <si>
    <t>Кызыл-Кыя ЦОВП</t>
  </si>
  <si>
    <t>Уч-Коргон ЦОВП</t>
  </si>
  <si>
    <t>Кара-Буура ЦОВП</t>
  </si>
  <si>
    <t>Таласская ЦОВП</t>
  </si>
  <si>
    <t xml:space="preserve">  </t>
  </si>
  <si>
    <t>Нариман ТБ</t>
  </si>
  <si>
    <t xml:space="preserve">Сводные данные по остаткам средств индивидуальной защиты в организациях здравоохранения, работающих в системе ЕП на 05.11.2021г. </t>
  </si>
  <si>
    <t xml:space="preserve">Сводные данные по остаткам средств индивидуальной защиты в организациях здравоохранения, работающих в системе ЕП  на  05.11.2021г.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</si>
</sst>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0.0"/>
    <numFmt numFmtId="165" formatCode="#,##0.0"/>
    <numFmt numFmtId="166" formatCode="_-* #,##0.00\ _р_._-;\-* #,##0.00\ _р_._-;_-* &quot;-&quot;??\ _р_._-;_-@_-"/>
    <numFmt numFmtId="167" formatCode="_-* #,##0.00_р_._-;\-* #,##0.00_р_._-;_-* &quot;-&quot;??_р_.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99">
    <xf numFmtId="0" fontId="0" fillId="0" borderId="0"/>
    <xf numFmtId="0" fontId="4" fillId="0" borderId="0"/>
    <xf numFmtId="0" fontId="3" fillId="0" borderId="0"/>
    <xf numFmtId="43" fontId="4" fillId="0" borderId="0" applyFont="0" applyFill="0" applyBorder="0" applyAlignment="0" applyProtection="0"/>
    <xf numFmtId="0" fontId="4" fillId="0" borderId="0"/>
    <xf numFmtId="0" fontId="12" fillId="0" borderId="0"/>
    <xf numFmtId="0" fontId="13" fillId="0" borderId="0"/>
    <xf numFmtId="166" fontId="12" fillId="0" borderId="0" applyFont="0" applyFill="0" applyBorder="0" applyAlignment="0" applyProtection="0"/>
    <xf numFmtId="0" fontId="12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5" fillId="0" borderId="0">
      <alignment vertical="center"/>
    </xf>
    <xf numFmtId="0" fontId="12" fillId="0" borderId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6" fillId="0" borderId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52"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1" fontId="5" fillId="2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3" fontId="10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3" fontId="6" fillId="3" borderId="1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165" fontId="6" fillId="3" borderId="11" xfId="0" applyNumberFormat="1" applyFont="1" applyFill="1" applyBorder="1" applyAlignment="1">
      <alignment horizontal="center" vertical="center" wrapText="1"/>
    </xf>
    <xf numFmtId="164" fontId="6" fillId="3" borderId="1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3" fontId="6" fillId="3" borderId="10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left" vertical="center" wrapText="1"/>
    </xf>
    <xf numFmtId="1" fontId="6" fillId="2" borderId="11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center" wrapText="1"/>
    </xf>
    <xf numFmtId="165" fontId="6" fillId="2" borderId="1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6" fillId="3" borderId="10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top" wrapText="1"/>
    </xf>
    <xf numFmtId="0" fontId="11" fillId="3" borderId="14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1" fontId="19" fillId="2" borderId="1" xfId="0" applyNumberFormat="1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 wrapText="1"/>
    </xf>
    <xf numFmtId="1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3" fontId="5" fillId="2" borderId="0" xfId="0" applyNumberFormat="1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/>
    </xf>
    <xf numFmtId="164" fontId="21" fillId="4" borderId="1" xfId="0" applyNumberFormat="1" applyFont="1" applyFill="1" applyBorder="1" applyAlignment="1">
      <alignment horizontal="center" vertical="center"/>
    </xf>
    <xf numFmtId="0" fontId="21" fillId="4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1" fontId="21" fillId="2" borderId="1" xfId="0" applyNumberFormat="1" applyFont="1" applyFill="1" applyBorder="1" applyAlignment="1">
      <alignment horizontal="center" vertical="center"/>
    </xf>
    <xf numFmtId="164" fontId="21" fillId="2" borderId="1" xfId="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2" fillId="2" borderId="1" xfId="29" applyNumberFormat="1" applyFont="1" applyFill="1" applyBorder="1" applyAlignment="1">
      <alignment horizontal="center" vertical="center"/>
    </xf>
    <xf numFmtId="164" fontId="21" fillId="2" borderId="1" xfId="0" applyNumberFormat="1" applyFont="1" applyFill="1" applyBorder="1" applyAlignment="1">
      <alignment horizontal="center" vertical="center" wrapText="1"/>
    </xf>
    <xf numFmtId="1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164" fontId="22" fillId="0" borderId="3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1" fontId="22" fillId="0" borderId="3" xfId="0" applyNumberFormat="1" applyFont="1" applyFill="1" applyBorder="1" applyAlignment="1">
      <alignment horizontal="center" vertical="center"/>
    </xf>
    <xf numFmtId="164" fontId="22" fillId="0" borderId="15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22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64" fontId="22" fillId="2" borderId="5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64" fontId="22" fillId="0" borderId="5" xfId="0" applyNumberFormat="1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164" fontId="22" fillId="0" borderId="6" xfId="0" applyNumberFormat="1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1" fontId="22" fillId="0" borderId="6" xfId="0" applyNumberFormat="1" applyFont="1" applyFill="1" applyBorder="1" applyAlignment="1">
      <alignment horizontal="center" vertical="center"/>
    </xf>
    <xf numFmtId="164" fontId="22" fillId="0" borderId="16" xfId="0" applyNumberFormat="1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164" fontId="22" fillId="0" borderId="18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5" fontId="11" fillId="3" borderId="11" xfId="0" applyNumberFormat="1" applyFont="1" applyFill="1" applyBorder="1" applyAlignment="1">
      <alignment horizontal="center" vertical="top"/>
    </xf>
    <xf numFmtId="164" fontId="8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3" fontId="6" fillId="2" borderId="0" xfId="0" applyNumberFormat="1" applyFont="1" applyFill="1" applyAlignment="1">
      <alignment horizontal="left" vertical="center" wrapText="1"/>
    </xf>
    <xf numFmtId="3" fontId="6" fillId="2" borderId="0" xfId="0" applyNumberFormat="1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</cellXfs>
  <cellStyles count="399">
    <cellStyle name="Обычный" xfId="0" builtinId="0"/>
    <cellStyle name="Обычный 12 2 2" xfId="1"/>
    <cellStyle name="Обычный 2" xfId="6"/>
    <cellStyle name="Обычный 2 2" xfId="18"/>
    <cellStyle name="Обычный 2 3" xfId="22"/>
    <cellStyle name="Обычный 2 4" xfId="88"/>
    <cellStyle name="Обычный 3" xfId="4"/>
    <cellStyle name="Обычный 3 2" xfId="9"/>
    <cellStyle name="Обычный 3 2 2" xfId="11"/>
    <cellStyle name="Обычный 3 2 2 2" xfId="16"/>
    <cellStyle name="Обычный 3 2 2 2 2" xfId="390"/>
    <cellStyle name="Обычный 3 2 2 3" xfId="386"/>
    <cellStyle name="Обычный 3 2 3" xfId="14"/>
    <cellStyle name="Обычный 3 2 3 2" xfId="388"/>
    <cellStyle name="Обычный 3 2 4" xfId="384"/>
    <cellStyle name="Обычный 3 3" xfId="10"/>
    <cellStyle name="Обычный 3 3 2" xfId="15"/>
    <cellStyle name="Обычный 3 3 2 2" xfId="389"/>
    <cellStyle name="Обычный 3 3 3" xfId="385"/>
    <cellStyle name="Обычный 3 4" xfId="13"/>
    <cellStyle name="Обычный 3 4 2" xfId="387"/>
    <cellStyle name="Обычный 3 5" xfId="23"/>
    <cellStyle name="Обычный 3 5 2" xfId="383"/>
    <cellStyle name="Обычный 4" xfId="2"/>
    <cellStyle name="Обычный 4 2" xfId="8"/>
    <cellStyle name="Обычный 4 3" xfId="393"/>
    <cellStyle name="Обычный 4 4" xfId="397"/>
    <cellStyle name="Обычный 5" xfId="5"/>
    <cellStyle name="Обычный 6" xfId="391"/>
    <cellStyle name="Обычный 7" xfId="395"/>
    <cellStyle name="Финансовый 10" xfId="29"/>
    <cellStyle name="Финансовый 10 2" xfId="160"/>
    <cellStyle name="Финансовый 100" xfId="224"/>
    <cellStyle name="Финансовый 101" xfId="226"/>
    <cellStyle name="Финансовый 102" xfId="230"/>
    <cellStyle name="Финансовый 103" xfId="229"/>
    <cellStyle name="Финансовый 104" xfId="231"/>
    <cellStyle name="Финансовый 105" xfId="235"/>
    <cellStyle name="Финансовый 106" xfId="234"/>
    <cellStyle name="Финансовый 107" xfId="236"/>
    <cellStyle name="Финансовый 108" xfId="240"/>
    <cellStyle name="Финансовый 109" xfId="239"/>
    <cellStyle name="Финансовый 11" xfId="32"/>
    <cellStyle name="Финансовый 11 2" xfId="163"/>
    <cellStyle name="Финансовый 110" xfId="241"/>
    <cellStyle name="Финансовый 111" xfId="245"/>
    <cellStyle name="Финансовый 112" xfId="244"/>
    <cellStyle name="Финансовый 113" xfId="246"/>
    <cellStyle name="Финансовый 114" xfId="250"/>
    <cellStyle name="Финансовый 115" xfId="249"/>
    <cellStyle name="Финансовый 116" xfId="251"/>
    <cellStyle name="Финансовый 117" xfId="255"/>
    <cellStyle name="Финансовый 118" xfId="254"/>
    <cellStyle name="Финансовый 119" xfId="256"/>
    <cellStyle name="Финансовый 12" xfId="31"/>
    <cellStyle name="Финансовый 12 2" xfId="162"/>
    <cellStyle name="Финансовый 120" xfId="260"/>
    <cellStyle name="Финансовый 121" xfId="259"/>
    <cellStyle name="Финансовый 122" xfId="261"/>
    <cellStyle name="Финансовый 123" xfId="265"/>
    <cellStyle name="Финансовый 124" xfId="264"/>
    <cellStyle name="Финансовый 125" xfId="266"/>
    <cellStyle name="Финансовый 126" xfId="269"/>
    <cellStyle name="Финансовый 127" xfId="270"/>
    <cellStyle name="Финансовый 128" xfId="271"/>
    <cellStyle name="Финансовый 129" xfId="274"/>
    <cellStyle name="Финансовый 13" xfId="33"/>
    <cellStyle name="Финансовый 13 2" xfId="164"/>
    <cellStyle name="Финансовый 130" xfId="275"/>
    <cellStyle name="Финансовый 131" xfId="279"/>
    <cellStyle name="Финансовый 132" xfId="278"/>
    <cellStyle name="Финансовый 133" xfId="280"/>
    <cellStyle name="Финансовый 134" xfId="283"/>
    <cellStyle name="Финансовый 135" xfId="284"/>
    <cellStyle name="Финансовый 136" xfId="287"/>
    <cellStyle name="Финансовый 137" xfId="288"/>
    <cellStyle name="Финансовый 138" xfId="291"/>
    <cellStyle name="Финансовый 139" xfId="292"/>
    <cellStyle name="Финансовый 14" xfId="36"/>
    <cellStyle name="Финансовый 14 2" xfId="167"/>
    <cellStyle name="Финансовый 140" xfId="295"/>
    <cellStyle name="Финансовый 141" xfId="296"/>
    <cellStyle name="Финансовый 142" xfId="299"/>
    <cellStyle name="Финансовый 143" xfId="300"/>
    <cellStyle name="Финансовый 144" xfId="303"/>
    <cellStyle name="Финансовый 145" xfId="304"/>
    <cellStyle name="Финансовый 146" xfId="307"/>
    <cellStyle name="Финансовый 147" xfId="308"/>
    <cellStyle name="Финансовый 148" xfId="312"/>
    <cellStyle name="Финансовый 149" xfId="311"/>
    <cellStyle name="Финансовый 15" xfId="37"/>
    <cellStyle name="Финансовый 15 2" xfId="168"/>
    <cellStyle name="Финансовый 150" xfId="313"/>
    <cellStyle name="Финансовый 151" xfId="316"/>
    <cellStyle name="Финансовый 152" xfId="317"/>
    <cellStyle name="Финансовый 153" xfId="320"/>
    <cellStyle name="Финансовый 154" xfId="321"/>
    <cellStyle name="Финансовый 155" xfId="324"/>
    <cellStyle name="Финансовый 156" xfId="325"/>
    <cellStyle name="Финансовый 157" xfId="328"/>
    <cellStyle name="Финансовый 158" xfId="331"/>
    <cellStyle name="Финансовый 159" xfId="332"/>
    <cellStyle name="Финансовый 16" xfId="40"/>
    <cellStyle name="Финансовый 16 2" xfId="171"/>
    <cellStyle name="Финансовый 160" xfId="336"/>
    <cellStyle name="Финансовый 161" xfId="335"/>
    <cellStyle name="Финансовый 162" xfId="337"/>
    <cellStyle name="Финансовый 163" xfId="340"/>
    <cellStyle name="Финансовый 164" xfId="341"/>
    <cellStyle name="Финансовый 165" xfId="344"/>
    <cellStyle name="Финансовый 166" xfId="345"/>
    <cellStyle name="Финансовый 167" xfId="349"/>
    <cellStyle name="Финансовый 168" xfId="350"/>
    <cellStyle name="Финансовый 169" xfId="353"/>
    <cellStyle name="Финансовый 17" xfId="41"/>
    <cellStyle name="Финансовый 17 2" xfId="172"/>
    <cellStyle name="Финансовый 170" xfId="354"/>
    <cellStyle name="Финансовый 171" xfId="357"/>
    <cellStyle name="Финансовый 172" xfId="358"/>
    <cellStyle name="Финансовый 173" xfId="361"/>
    <cellStyle name="Финансовый 174" xfId="362"/>
    <cellStyle name="Финансовый 175" xfId="363"/>
    <cellStyle name="Финансовый 176" xfId="366"/>
    <cellStyle name="Финансовый 177" xfId="367"/>
    <cellStyle name="Финансовый 178" xfId="370"/>
    <cellStyle name="Финансовый 179" xfId="371"/>
    <cellStyle name="Финансовый 18" xfId="43"/>
    <cellStyle name="Финансовый 18 2" xfId="174"/>
    <cellStyle name="Финансовый 180" xfId="374"/>
    <cellStyle name="Финансовый 181" xfId="375"/>
    <cellStyle name="Финансовый 182" xfId="378"/>
    <cellStyle name="Финансовый 183" xfId="379"/>
    <cellStyle name="Финансовый 184" xfId="382"/>
    <cellStyle name="Финансовый 185" xfId="394"/>
    <cellStyle name="Финансовый 186" xfId="398"/>
    <cellStyle name="Финансовый 19" xfId="42"/>
    <cellStyle name="Финансовый 19 2" xfId="173"/>
    <cellStyle name="Финансовый 2" xfId="3"/>
    <cellStyle name="Финансовый 2 10" xfId="62"/>
    <cellStyle name="Финансовый 2 10 2" xfId="193"/>
    <cellStyle name="Финансовый 2 11" xfId="70"/>
    <cellStyle name="Финансовый 2 12" xfId="74"/>
    <cellStyle name="Финансовый 2 13" xfId="81"/>
    <cellStyle name="Финансовый 2 14" xfId="86"/>
    <cellStyle name="Финансовый 2 15" xfId="92"/>
    <cellStyle name="Финансовый 2 16" xfId="99"/>
    <cellStyle name="Финансовый 2 17" xfId="102"/>
    <cellStyle name="Финансовый 2 18" xfId="107"/>
    <cellStyle name="Финансовый 2 19" xfId="112"/>
    <cellStyle name="Финансовый 2 2" xfId="7"/>
    <cellStyle name="Финансовый 2 2 2" xfId="215"/>
    <cellStyle name="Финансовый 2 20" xfId="118"/>
    <cellStyle name="Финансовый 2 21" xfId="122"/>
    <cellStyle name="Финансовый 2 22" xfId="126"/>
    <cellStyle name="Финансовый 2 23" xfId="132"/>
    <cellStyle name="Финансовый 2 24" xfId="137"/>
    <cellStyle name="Финансовый 2 25" xfId="142"/>
    <cellStyle name="Финансовый 2 26" xfId="147"/>
    <cellStyle name="Финансовый 2 27" xfId="201"/>
    <cellStyle name="Финансовый 2 28" xfId="206"/>
    <cellStyle name="Финансовый 2 29" xfId="211"/>
    <cellStyle name="Финансовый 2 3" xfId="20"/>
    <cellStyle name="Финансовый 2 3 2" xfId="153"/>
    <cellStyle name="Финансовый 2 30" xfId="217"/>
    <cellStyle name="Финансовый 2 31" xfId="222"/>
    <cellStyle name="Финансовый 2 32" xfId="227"/>
    <cellStyle name="Финансовый 2 33" xfId="232"/>
    <cellStyle name="Финансовый 2 34" xfId="237"/>
    <cellStyle name="Финансовый 2 35" xfId="242"/>
    <cellStyle name="Финансовый 2 36" xfId="247"/>
    <cellStyle name="Финансовый 2 37" xfId="252"/>
    <cellStyle name="Финансовый 2 38" xfId="257"/>
    <cellStyle name="Финансовый 2 39" xfId="262"/>
    <cellStyle name="Финансовый 2 4" xfId="27"/>
    <cellStyle name="Финансовый 2 4 2" xfId="158"/>
    <cellStyle name="Финансовый 2 40" xfId="267"/>
    <cellStyle name="Финансовый 2 41" xfId="272"/>
    <cellStyle name="Финансовый 2 42" xfId="276"/>
    <cellStyle name="Финансовый 2 43" xfId="281"/>
    <cellStyle name="Финансовый 2 44" xfId="285"/>
    <cellStyle name="Финансовый 2 45" xfId="289"/>
    <cellStyle name="Финансовый 2 46" xfId="293"/>
    <cellStyle name="Финансовый 2 47" xfId="297"/>
    <cellStyle name="Финансовый 2 48" xfId="301"/>
    <cellStyle name="Финансовый 2 49" xfId="305"/>
    <cellStyle name="Финансовый 2 5" xfId="34"/>
    <cellStyle name="Финансовый 2 5 2" xfId="165"/>
    <cellStyle name="Финансовый 2 50" xfId="309"/>
    <cellStyle name="Финансовый 2 51" xfId="314"/>
    <cellStyle name="Финансовый 2 52" xfId="318"/>
    <cellStyle name="Финансовый 2 53" xfId="322"/>
    <cellStyle name="Финансовый 2 54" xfId="326"/>
    <cellStyle name="Финансовый 2 55" xfId="329"/>
    <cellStyle name="Финансовый 2 56" xfId="333"/>
    <cellStyle name="Финансовый 2 57" xfId="338"/>
    <cellStyle name="Финансовый 2 58" xfId="342"/>
    <cellStyle name="Финансовый 2 59" xfId="346"/>
    <cellStyle name="Финансовый 2 6" xfId="38"/>
    <cellStyle name="Финансовый 2 6 2" xfId="169"/>
    <cellStyle name="Финансовый 2 60" xfId="348"/>
    <cellStyle name="Финансовый 2 61" xfId="351"/>
    <cellStyle name="Финансовый 2 62" xfId="355"/>
    <cellStyle name="Финансовый 2 63" xfId="359"/>
    <cellStyle name="Финансовый 2 64" xfId="364"/>
    <cellStyle name="Финансовый 2 65" xfId="368"/>
    <cellStyle name="Финансовый 2 66" xfId="372"/>
    <cellStyle name="Финансовый 2 67" xfId="376"/>
    <cellStyle name="Финансовый 2 68" xfId="380"/>
    <cellStyle name="Финансовый 2 69" xfId="392"/>
    <cellStyle name="Финансовый 2 7" xfId="45"/>
    <cellStyle name="Финансовый 2 7 2" xfId="176"/>
    <cellStyle name="Финансовый 2 70" xfId="396"/>
    <cellStyle name="Финансовый 2 8" xfId="50"/>
    <cellStyle name="Финансовый 2 8 2" xfId="181"/>
    <cellStyle name="Финансовый 2 9" xfId="55"/>
    <cellStyle name="Финансовый 2 9 2" xfId="186"/>
    <cellStyle name="Финансовый 20" xfId="44"/>
    <cellStyle name="Финансовый 20 2" xfId="175"/>
    <cellStyle name="Финансовый 21" xfId="48"/>
    <cellStyle name="Финансовый 21 2" xfId="179"/>
    <cellStyle name="Финансовый 22" xfId="47"/>
    <cellStyle name="Финансовый 22 2" xfId="178"/>
    <cellStyle name="Финансовый 23" xfId="49"/>
    <cellStyle name="Финансовый 23 2" xfId="180"/>
    <cellStyle name="Финансовый 24" xfId="52"/>
    <cellStyle name="Финансовый 24 2" xfId="183"/>
    <cellStyle name="Финансовый 25" xfId="53"/>
    <cellStyle name="Финансовый 25 2" xfId="184"/>
    <cellStyle name="Финансовый 26" xfId="54"/>
    <cellStyle name="Финансовый 26 2" xfId="185"/>
    <cellStyle name="Финансовый 27" xfId="58"/>
    <cellStyle name="Финансовый 27 2" xfId="189"/>
    <cellStyle name="Финансовый 28" xfId="57"/>
    <cellStyle name="Финансовый 28 2" xfId="188"/>
    <cellStyle name="Финансовый 29" xfId="59"/>
    <cellStyle name="Финансовый 29 2" xfId="190"/>
    <cellStyle name="Финансовый 3" xfId="12"/>
    <cellStyle name="Финансовый 3 10" xfId="71"/>
    <cellStyle name="Финансовый 3 11" xfId="75"/>
    <cellStyle name="Финансовый 3 12" xfId="82"/>
    <cellStyle name="Финансовый 3 13" xfId="87"/>
    <cellStyle name="Финансовый 3 14" xfId="93"/>
    <cellStyle name="Финансовый 3 15" xfId="100"/>
    <cellStyle name="Финансовый 3 16" xfId="103"/>
    <cellStyle name="Финансовый 3 17" xfId="108"/>
    <cellStyle name="Финансовый 3 18" xfId="113"/>
    <cellStyle name="Финансовый 3 19" xfId="119"/>
    <cellStyle name="Финансовый 3 2" xfId="21"/>
    <cellStyle name="Финансовый 3 2 2" xfId="154"/>
    <cellStyle name="Финансовый 3 20" xfId="123"/>
    <cellStyle name="Финансовый 3 21" xfId="127"/>
    <cellStyle name="Финансовый 3 22" xfId="133"/>
    <cellStyle name="Финансовый 3 23" xfId="138"/>
    <cellStyle name="Финансовый 3 24" xfId="143"/>
    <cellStyle name="Финансовый 3 25" xfId="148"/>
    <cellStyle name="Финансовый 3 26" xfId="150"/>
    <cellStyle name="Финансовый 3 27" xfId="202"/>
    <cellStyle name="Финансовый 3 28" xfId="207"/>
    <cellStyle name="Финансовый 3 29" xfId="212"/>
    <cellStyle name="Финансовый 3 3" xfId="28"/>
    <cellStyle name="Финансовый 3 3 2" xfId="159"/>
    <cellStyle name="Финансовый 3 30" xfId="218"/>
    <cellStyle name="Финансовый 3 31" xfId="223"/>
    <cellStyle name="Финансовый 3 32" xfId="228"/>
    <cellStyle name="Финансовый 3 33" xfId="233"/>
    <cellStyle name="Финансовый 3 34" xfId="238"/>
    <cellStyle name="Финансовый 3 35" xfId="243"/>
    <cellStyle name="Финансовый 3 36" xfId="248"/>
    <cellStyle name="Финансовый 3 37" xfId="253"/>
    <cellStyle name="Финансовый 3 38" xfId="258"/>
    <cellStyle name="Финансовый 3 39" xfId="263"/>
    <cellStyle name="Финансовый 3 4" xfId="35"/>
    <cellStyle name="Финансовый 3 4 2" xfId="166"/>
    <cellStyle name="Финансовый 3 40" xfId="268"/>
    <cellStyle name="Финансовый 3 41" xfId="273"/>
    <cellStyle name="Финансовый 3 42" xfId="277"/>
    <cellStyle name="Финансовый 3 43" xfId="282"/>
    <cellStyle name="Финансовый 3 44" xfId="286"/>
    <cellStyle name="Финансовый 3 45" xfId="290"/>
    <cellStyle name="Финансовый 3 46" xfId="294"/>
    <cellStyle name="Финансовый 3 47" xfId="298"/>
    <cellStyle name="Финансовый 3 48" xfId="302"/>
    <cellStyle name="Финансовый 3 49" xfId="306"/>
    <cellStyle name="Финансовый 3 5" xfId="39"/>
    <cellStyle name="Финансовый 3 5 2" xfId="170"/>
    <cellStyle name="Финансовый 3 50" xfId="310"/>
    <cellStyle name="Финансовый 3 51" xfId="315"/>
    <cellStyle name="Финансовый 3 52" xfId="319"/>
    <cellStyle name="Финансовый 3 53" xfId="323"/>
    <cellStyle name="Финансовый 3 54" xfId="327"/>
    <cellStyle name="Финансовый 3 55" xfId="330"/>
    <cellStyle name="Финансовый 3 56" xfId="334"/>
    <cellStyle name="Финансовый 3 57" xfId="339"/>
    <cellStyle name="Финансовый 3 58" xfId="343"/>
    <cellStyle name="Финансовый 3 59" xfId="347"/>
    <cellStyle name="Финансовый 3 6" xfId="46"/>
    <cellStyle name="Финансовый 3 6 2" xfId="177"/>
    <cellStyle name="Финансовый 3 60" xfId="352"/>
    <cellStyle name="Финансовый 3 61" xfId="356"/>
    <cellStyle name="Финансовый 3 62" xfId="360"/>
    <cellStyle name="Финансовый 3 63" xfId="365"/>
    <cellStyle name="Финансовый 3 64" xfId="369"/>
    <cellStyle name="Финансовый 3 65" xfId="373"/>
    <cellStyle name="Финансовый 3 66" xfId="377"/>
    <cellStyle name="Финансовый 3 67" xfId="381"/>
    <cellStyle name="Финансовый 3 7" xfId="51"/>
    <cellStyle name="Финансовый 3 7 2" xfId="182"/>
    <cellStyle name="Финансовый 3 8" xfId="56"/>
    <cellStyle name="Финансовый 3 8 2" xfId="187"/>
    <cellStyle name="Финансовый 3 9" xfId="63"/>
    <cellStyle name="Финансовый 3 9 2" xfId="194"/>
    <cellStyle name="Финансовый 30" xfId="60"/>
    <cellStyle name="Финансовый 30 2" xfId="191"/>
    <cellStyle name="Финансовый 31" xfId="61"/>
    <cellStyle name="Финансовый 31 2" xfId="192"/>
    <cellStyle name="Финансовый 32" xfId="64"/>
    <cellStyle name="Финансовый 33" xfId="65"/>
    <cellStyle name="Финансовый 33 2" xfId="195"/>
    <cellStyle name="Финансовый 34" xfId="66"/>
    <cellStyle name="Финансовый 34 2" xfId="196"/>
    <cellStyle name="Финансовый 35" xfId="67"/>
    <cellStyle name="Финансовый 35 2" xfId="197"/>
    <cellStyle name="Финансовый 36" xfId="68"/>
    <cellStyle name="Финансовый 36 2" xfId="198"/>
    <cellStyle name="Финансовый 37" xfId="69"/>
    <cellStyle name="Финансовый 38" xfId="72"/>
    <cellStyle name="Финансовый 39" xfId="73"/>
    <cellStyle name="Финансовый 4" xfId="17"/>
    <cellStyle name="Финансовый 4 2" xfId="151"/>
    <cellStyle name="Финансовый 40" xfId="77"/>
    <cellStyle name="Финансовый 41" xfId="76"/>
    <cellStyle name="Финансовый 42" xfId="79"/>
    <cellStyle name="Финансовый 43" xfId="78"/>
    <cellStyle name="Финансовый 44" xfId="80"/>
    <cellStyle name="Финансовый 45" xfId="83"/>
    <cellStyle name="Финансовый 46" xfId="84"/>
    <cellStyle name="Финансовый 47" xfId="85"/>
    <cellStyle name="Финансовый 48" xfId="90"/>
    <cellStyle name="Финансовый 49" xfId="89"/>
    <cellStyle name="Финансовый 5" xfId="19"/>
    <cellStyle name="Финансовый 5 2" xfId="152"/>
    <cellStyle name="Финансовый 50" xfId="91"/>
    <cellStyle name="Финансовый 51" xfId="95"/>
    <cellStyle name="Финансовый 52" xfId="94"/>
    <cellStyle name="Финансовый 53" xfId="96"/>
    <cellStyle name="Финансовый 54" xfId="97"/>
    <cellStyle name="Финансовый 55" xfId="98"/>
    <cellStyle name="Финансовый 56" xfId="101"/>
    <cellStyle name="Финансовый 57" xfId="104"/>
    <cellStyle name="Финансовый 58" xfId="105"/>
    <cellStyle name="Финансовый 59" xfId="106"/>
    <cellStyle name="Финансовый 6" xfId="25"/>
    <cellStyle name="Финансовый 6 2" xfId="156"/>
    <cellStyle name="Финансовый 60" xfId="110"/>
    <cellStyle name="Финансовый 61" xfId="109"/>
    <cellStyle name="Финансовый 62" xfId="111"/>
    <cellStyle name="Финансовый 63" xfId="114"/>
    <cellStyle name="Финансовый 64" xfId="115"/>
    <cellStyle name="Финансовый 65" xfId="116"/>
    <cellStyle name="Финансовый 66" xfId="117"/>
    <cellStyle name="Финансовый 67" xfId="120"/>
    <cellStyle name="Финансовый 68" xfId="121"/>
    <cellStyle name="Финансовый 69" xfId="124"/>
    <cellStyle name="Финансовый 7" xfId="24"/>
    <cellStyle name="Финансовый 7 2" xfId="155"/>
    <cellStyle name="Финансовый 70" xfId="125"/>
    <cellStyle name="Финансовый 71" xfId="129"/>
    <cellStyle name="Финансовый 72" xfId="128"/>
    <cellStyle name="Финансовый 73" xfId="130"/>
    <cellStyle name="Финансовый 74" xfId="131"/>
    <cellStyle name="Финансовый 75" xfId="134"/>
    <cellStyle name="Финансовый 76" xfId="135"/>
    <cellStyle name="Финансовый 77" xfId="136"/>
    <cellStyle name="Финансовый 78" xfId="140"/>
    <cellStyle name="Финансовый 79" xfId="139"/>
    <cellStyle name="Финансовый 8" xfId="26"/>
    <cellStyle name="Финансовый 8 2" xfId="157"/>
    <cellStyle name="Финансовый 80" xfId="141"/>
    <cellStyle name="Финансовый 81" xfId="145"/>
    <cellStyle name="Финансовый 82" xfId="144"/>
    <cellStyle name="Финансовый 83" xfId="146"/>
    <cellStyle name="Финансовый 84" xfId="149"/>
    <cellStyle name="Финансовый 85" xfId="199"/>
    <cellStyle name="Финансовый 86" xfId="200"/>
    <cellStyle name="Финансовый 87" xfId="204"/>
    <cellStyle name="Финансовый 88" xfId="203"/>
    <cellStyle name="Финансовый 89" xfId="205"/>
    <cellStyle name="Финансовый 9" xfId="30"/>
    <cellStyle name="Финансовый 9 2" xfId="161"/>
    <cellStyle name="Финансовый 90" xfId="209"/>
    <cellStyle name="Финансовый 91" xfId="208"/>
    <cellStyle name="Финансовый 92" xfId="210"/>
    <cellStyle name="Финансовый 93" xfId="214"/>
    <cellStyle name="Финансовый 94" xfId="213"/>
    <cellStyle name="Финансовый 95" xfId="216"/>
    <cellStyle name="Финансовый 96" xfId="220"/>
    <cellStyle name="Финансовый 97" xfId="219"/>
    <cellStyle name="Финансовый 98" xfId="221"/>
    <cellStyle name="Финансовый 99" xfId="2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"/>
  <sheetViews>
    <sheetView workbookViewId="0">
      <selection activeCell="B1" sqref="B1:Y1"/>
    </sheetView>
  </sheetViews>
  <sheetFormatPr defaultColWidth="8.85546875" defaultRowHeight="15" x14ac:dyDescent="0.25"/>
  <cols>
    <col min="1" max="1" width="3.28515625" style="27" customWidth="1"/>
    <col min="2" max="2" width="13" style="1" customWidth="1"/>
    <col min="3" max="3" width="7.85546875" style="13" bestFit="1" customWidth="1"/>
    <col min="4" max="4" width="6" style="1" customWidth="1"/>
    <col min="5" max="5" width="6.42578125" style="14" customWidth="1"/>
    <col min="6" max="8" width="6.42578125" style="1" customWidth="1"/>
    <col min="9" max="9" width="6" style="14" customWidth="1"/>
    <col min="10" max="10" width="6.42578125" style="1" customWidth="1"/>
    <col min="11" max="12" width="6.42578125" style="44" customWidth="1"/>
    <col min="13" max="13" width="6.42578125" style="14" customWidth="1"/>
    <col min="14" max="14" width="6.140625" style="1" customWidth="1"/>
    <col min="15" max="15" width="6.5703125" style="1" bestFit="1" customWidth="1"/>
    <col min="16" max="16" width="6" style="1" customWidth="1"/>
    <col min="17" max="17" width="7.85546875" style="1" bestFit="1" customWidth="1"/>
    <col min="18" max="18" width="6.140625" style="1" customWidth="1"/>
    <col min="19" max="19" width="7.85546875" style="1" bestFit="1" customWidth="1"/>
    <col min="20" max="20" width="6.42578125" style="1" customWidth="1"/>
    <col min="21" max="21" width="6.7109375" style="1" customWidth="1"/>
    <col min="22" max="22" width="6" style="1" customWidth="1"/>
    <col min="23" max="23" width="7.5703125" style="1" customWidth="1"/>
    <col min="24" max="24" width="7.85546875" style="1" bestFit="1" customWidth="1"/>
    <col min="25" max="25" width="8.140625" style="1" customWidth="1"/>
    <col min="26" max="26" width="11.5703125" style="1" bestFit="1" customWidth="1"/>
    <col min="27" max="16384" width="8.85546875" style="1"/>
  </cols>
  <sheetData>
    <row r="1" spans="2:26" ht="13.9" customHeight="1" x14ac:dyDescent="0.25">
      <c r="B1" s="133" t="s">
        <v>169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</row>
    <row r="2" spans="2:26" x14ac:dyDescent="0.25">
      <c r="B2" s="9"/>
      <c r="C2" s="11"/>
      <c r="D2" s="9"/>
      <c r="E2" s="12"/>
      <c r="F2" s="9"/>
      <c r="G2" s="9"/>
      <c r="H2" s="9"/>
      <c r="I2" s="12"/>
      <c r="J2" s="9"/>
      <c r="K2" s="45"/>
      <c r="L2" s="45"/>
      <c r="M2" s="12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2:26" ht="13.9" customHeight="1" x14ac:dyDescent="0.25">
      <c r="B3" s="134" t="s">
        <v>89</v>
      </c>
      <c r="C3" s="136" t="s">
        <v>78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8"/>
      <c r="Y3" s="134" t="s">
        <v>5</v>
      </c>
    </row>
    <row r="4" spans="2:26" ht="36" customHeight="1" x14ac:dyDescent="0.25">
      <c r="B4" s="134"/>
      <c r="C4" s="134" t="s">
        <v>2</v>
      </c>
      <c r="D4" s="134"/>
      <c r="E4" s="134" t="s">
        <v>3</v>
      </c>
      <c r="F4" s="134"/>
      <c r="G4" s="134" t="s">
        <v>104</v>
      </c>
      <c r="H4" s="134"/>
      <c r="I4" s="134" t="s">
        <v>105</v>
      </c>
      <c r="J4" s="134"/>
      <c r="K4" s="141" t="s">
        <v>122</v>
      </c>
      <c r="L4" s="142"/>
      <c r="M4" s="135" t="s">
        <v>110</v>
      </c>
      <c r="N4" s="135"/>
      <c r="O4" s="135" t="s">
        <v>111</v>
      </c>
      <c r="P4" s="135"/>
      <c r="Q4" s="141" t="s">
        <v>112</v>
      </c>
      <c r="R4" s="142"/>
      <c r="S4" s="141" t="s">
        <v>106</v>
      </c>
      <c r="T4" s="142"/>
      <c r="U4" s="141" t="s">
        <v>107</v>
      </c>
      <c r="V4" s="142"/>
      <c r="W4" s="141" t="s">
        <v>108</v>
      </c>
      <c r="X4" s="142"/>
      <c r="Y4" s="134"/>
    </row>
    <row r="5" spans="2:26" ht="24" x14ac:dyDescent="0.25">
      <c r="B5" s="134"/>
      <c r="C5" s="3" t="s">
        <v>4</v>
      </c>
      <c r="D5" s="8" t="s">
        <v>0</v>
      </c>
      <c r="E5" s="4" t="s">
        <v>4</v>
      </c>
      <c r="F5" s="8" t="s">
        <v>0</v>
      </c>
      <c r="G5" s="4" t="s">
        <v>4</v>
      </c>
      <c r="H5" s="8" t="s">
        <v>0</v>
      </c>
      <c r="I5" s="4" t="s">
        <v>4</v>
      </c>
      <c r="J5" s="8" t="s">
        <v>0</v>
      </c>
      <c r="K5" s="4" t="s">
        <v>4</v>
      </c>
      <c r="L5" s="46" t="s">
        <v>0</v>
      </c>
      <c r="M5" s="2" t="s">
        <v>4</v>
      </c>
      <c r="N5" s="8" t="s">
        <v>0</v>
      </c>
      <c r="O5" s="10" t="s">
        <v>4</v>
      </c>
      <c r="P5" s="10" t="s">
        <v>0</v>
      </c>
      <c r="Q5" s="10" t="s">
        <v>4</v>
      </c>
      <c r="R5" s="10" t="s">
        <v>0</v>
      </c>
      <c r="S5" s="2" t="s">
        <v>4</v>
      </c>
      <c r="T5" s="8" t="s">
        <v>0</v>
      </c>
      <c r="U5" s="2" t="s">
        <v>4</v>
      </c>
      <c r="V5" s="8" t="s">
        <v>0</v>
      </c>
      <c r="W5" s="2" t="s">
        <v>4</v>
      </c>
      <c r="X5" s="8" t="s">
        <v>0</v>
      </c>
      <c r="Y5" s="134"/>
    </row>
    <row r="6" spans="2:26" x14ac:dyDescent="0.25">
      <c r="B6" s="5" t="s">
        <v>71</v>
      </c>
      <c r="C6" s="7">
        <f>'Расширенная по остаткам по ОЗ'!C34</f>
        <v>1301029</v>
      </c>
      <c r="D6" s="7">
        <f>'Расширенная по остаткам по ОЗ'!D34</f>
        <v>9646.4662299999982</v>
      </c>
      <c r="E6" s="7">
        <f>'Расширенная по остаткам по ОЗ'!E34</f>
        <v>18827.794999999998</v>
      </c>
      <c r="F6" s="7">
        <f>'Расширенная по остаткам по ОЗ'!F34</f>
        <v>9067.2115687000023</v>
      </c>
      <c r="G6" s="7">
        <f>'Расширенная по остаткам по ОЗ'!G34</f>
        <v>106902</v>
      </c>
      <c r="H6" s="7">
        <f>'Расширенная по остаткам по ОЗ'!H34</f>
        <v>57559.446990000011</v>
      </c>
      <c r="I6" s="7">
        <f>'Расширенная по остаткам по ОЗ'!I34</f>
        <v>1304</v>
      </c>
      <c r="J6" s="7">
        <f>'Расширенная по остаткам по ОЗ'!J34</f>
        <v>2159.0699999999997</v>
      </c>
      <c r="K6" s="7">
        <f>'Расширенная по остаткам по ОЗ'!K34</f>
        <v>109427</v>
      </c>
      <c r="L6" s="7">
        <f>'Расширенная по остаткам по ОЗ'!L34</f>
        <v>20772.108540000001</v>
      </c>
      <c r="M6" s="7">
        <f>'Расширенная по остаткам по ОЗ'!M34</f>
        <v>128004</v>
      </c>
      <c r="N6" s="7">
        <f>'Расширенная по остаткам по ОЗ'!N34</f>
        <v>11199.465120000001</v>
      </c>
      <c r="O6" s="7">
        <f>'Расширенная по остаткам по ОЗ'!O34</f>
        <v>30774</v>
      </c>
      <c r="P6" s="7">
        <f>'Расширенная по остаткам по ОЗ'!P34</f>
        <v>4445.1329900000001</v>
      </c>
      <c r="Q6" s="7">
        <f>'Расширенная по остаткам по ОЗ'!Q34</f>
        <v>50078</v>
      </c>
      <c r="R6" s="7">
        <f>'Расширенная по остаткам по ОЗ'!R34</f>
        <v>5013.2</v>
      </c>
      <c r="S6" s="7">
        <f>'Расширенная по остаткам по ОЗ'!S34</f>
        <v>268822</v>
      </c>
      <c r="T6" s="7">
        <f>'Расширенная по остаткам по ОЗ'!T34</f>
        <v>17905.0658</v>
      </c>
      <c r="U6" s="7">
        <f>'Расширенная по остаткам по ОЗ'!U34</f>
        <v>55234</v>
      </c>
      <c r="V6" s="7">
        <f>'Расширенная по остаткам по ОЗ'!V34</f>
        <v>11142.048799999999</v>
      </c>
      <c r="W6" s="7">
        <f>'Расширенная по остаткам по ОЗ'!W34</f>
        <v>1264841</v>
      </c>
      <c r="X6" s="7">
        <f>'Расширенная по остаткам по ОЗ'!X34</f>
        <v>18638.045330159999</v>
      </c>
      <c r="Y6" s="132">
        <f>D6+F6+H6+J6+N6+P6+R6+T6+V6+X6+L6</f>
        <v>167547.26136886002</v>
      </c>
      <c r="Z6" s="77"/>
    </row>
    <row r="7" spans="2:26" ht="24" x14ac:dyDescent="0.25">
      <c r="B7" s="5" t="s">
        <v>72</v>
      </c>
      <c r="C7" s="7">
        <f>'Расширенная по остаткам по ОЗ'!C50</f>
        <v>239673</v>
      </c>
      <c r="D7" s="7">
        <f>'Расширенная по остаткам по ОЗ'!D50</f>
        <v>1148.8</v>
      </c>
      <c r="E7" s="7">
        <f>'Расширенная по остаткам по ОЗ'!E50</f>
        <v>7509.2150000000001</v>
      </c>
      <c r="F7" s="7">
        <f>'Расширенная по остаткам по ОЗ'!F50</f>
        <v>2016.5000000000002</v>
      </c>
      <c r="G7" s="7">
        <f>'Расширенная по остаткам по ОЗ'!G50</f>
        <v>66214</v>
      </c>
      <c r="H7" s="7">
        <f>'Расширенная по остаткам по ОЗ'!H50</f>
        <v>22560.1</v>
      </c>
      <c r="I7" s="7">
        <f>'Расширенная по остаткам по ОЗ'!I50</f>
        <v>3147</v>
      </c>
      <c r="J7" s="7">
        <f>'Расширенная по остаткам по ОЗ'!J50</f>
        <v>2483.3000000000002</v>
      </c>
      <c r="K7" s="7">
        <f>'Расширенная по остаткам по ОЗ'!K50</f>
        <v>36409</v>
      </c>
      <c r="L7" s="7">
        <f>'Расширенная по остаткам по ОЗ'!L50</f>
        <v>4468.8</v>
      </c>
      <c r="M7" s="7">
        <f>'Расширенная по остаткам по ОЗ'!M50</f>
        <v>56631</v>
      </c>
      <c r="N7" s="7">
        <f>'Расширенная по остаткам по ОЗ'!N50</f>
        <v>5031.2</v>
      </c>
      <c r="O7" s="7">
        <f>'Расширенная по остаткам по ОЗ'!O50</f>
        <v>15865</v>
      </c>
      <c r="P7" s="7">
        <f>'Расширенная по остаткам по ОЗ'!P50</f>
        <v>1559.8000000000002</v>
      </c>
      <c r="Q7" s="7">
        <f>'Расширенная по остаткам по ОЗ'!Q50</f>
        <v>10259</v>
      </c>
      <c r="R7" s="7">
        <f>'Расширенная по остаткам по ОЗ'!R50</f>
        <v>308.90000000000003</v>
      </c>
      <c r="S7" s="7">
        <f>'Расширенная по остаткам по ОЗ'!S50</f>
        <v>202402</v>
      </c>
      <c r="T7" s="7">
        <f>'Расширенная по остаткам по ОЗ'!T50</f>
        <v>4603.8</v>
      </c>
      <c r="U7" s="7">
        <f>'Расширенная по остаткам по ОЗ'!U50</f>
        <v>6073</v>
      </c>
      <c r="V7" s="7">
        <f>'Расширенная по остаткам по ОЗ'!V50</f>
        <v>1145.0999999999999</v>
      </c>
      <c r="W7" s="7">
        <f>'Расширенная по остаткам по ОЗ'!W50</f>
        <v>310663</v>
      </c>
      <c r="X7" s="7">
        <f>'Расширенная по остаткам по ОЗ'!X50</f>
        <v>3923.2000000000003</v>
      </c>
      <c r="Y7" s="132">
        <f>D7+F7+H7+J7+N7+P7+R7+T7+V7+X7+L7</f>
        <v>49249.5</v>
      </c>
    </row>
    <row r="8" spans="2:26" ht="24" x14ac:dyDescent="0.25">
      <c r="B8" s="5" t="s">
        <v>73</v>
      </c>
      <c r="C8" s="7">
        <f>'Расширенная по остаткам по ОЗ'!C68</f>
        <v>492139</v>
      </c>
      <c r="D8" s="7">
        <f>'Расширенная по остаткам по ОЗ'!D68</f>
        <v>2068.29</v>
      </c>
      <c r="E8" s="7">
        <f>'Расширенная по остаткам по ОЗ'!E68</f>
        <v>40326.94</v>
      </c>
      <c r="F8" s="7">
        <f>'Расширенная по остаткам по ОЗ'!F68</f>
        <v>4007.0899999999992</v>
      </c>
      <c r="G8" s="7">
        <f>'Расширенная по остаткам по ОЗ'!G68</f>
        <v>73061</v>
      </c>
      <c r="H8" s="7">
        <f>'Расширенная по остаткам по ОЗ'!H68</f>
        <v>42461.61</v>
      </c>
      <c r="I8" s="7">
        <f>'Расширенная по остаткам по ОЗ'!I68</f>
        <v>4065</v>
      </c>
      <c r="J8" s="7">
        <f>'Расширенная по остаткам по ОЗ'!J68</f>
        <v>8923.5299999999988</v>
      </c>
      <c r="K8" s="7">
        <f>'Расширенная по остаткам по ОЗ'!K68</f>
        <v>10931</v>
      </c>
      <c r="L8" s="7">
        <f>'Расширенная по остаткам по ОЗ'!L68</f>
        <v>2099.04</v>
      </c>
      <c r="M8" s="7">
        <f>'Расширенная по остаткам по ОЗ'!M68</f>
        <v>101924</v>
      </c>
      <c r="N8" s="7">
        <f>'Расширенная по остаткам по ОЗ'!N68</f>
        <v>5858.9099999999989</v>
      </c>
      <c r="O8" s="7">
        <f>'Расширенная по остаткам по ОЗ'!O68</f>
        <v>1622</v>
      </c>
      <c r="P8" s="7">
        <f>'Расширенная по остаткам по ОЗ'!P68</f>
        <v>124.96</v>
      </c>
      <c r="Q8" s="7">
        <f>'Расширенная по остаткам по ОЗ'!Q68</f>
        <v>158</v>
      </c>
      <c r="R8" s="7">
        <f>'Расширенная по остаткам по ОЗ'!R68</f>
        <v>29.4</v>
      </c>
      <c r="S8" s="7">
        <f>'Расширенная по остаткам по ОЗ'!S68</f>
        <v>64003</v>
      </c>
      <c r="T8" s="7">
        <f>'Расширенная по остаткам по ОЗ'!T68</f>
        <v>1374.1610000000003</v>
      </c>
      <c r="U8" s="7">
        <f>'Расширенная по остаткам по ОЗ'!U68</f>
        <v>18763</v>
      </c>
      <c r="V8" s="7">
        <f>'Расширенная по остаткам по ОЗ'!V68</f>
        <v>4541.2700000000004</v>
      </c>
      <c r="W8" s="7">
        <f>'Расширенная по остаткам по ОЗ'!W68</f>
        <v>795583</v>
      </c>
      <c r="X8" s="7">
        <f>'Расширенная по остаткам по ОЗ'!X68</f>
        <v>13247.970000000001</v>
      </c>
      <c r="Y8" s="132">
        <f>D8+F8+H8+J8+N8+P8+R8+T8+V8+X8+L8</f>
        <v>84736.230999999985</v>
      </c>
    </row>
    <row r="9" spans="2:26" ht="36" x14ac:dyDescent="0.25">
      <c r="B9" s="5" t="s">
        <v>74</v>
      </c>
      <c r="C9" s="7">
        <f>'Расширенная по остаткам по ОЗ'!C96</f>
        <v>237233</v>
      </c>
      <c r="D9" s="7">
        <f>'Расширенная по остаткам по ОЗ'!D96</f>
        <v>2070.1524300000001</v>
      </c>
      <c r="E9" s="7">
        <f>'Расширенная по остаткам по ОЗ'!E96</f>
        <v>15482</v>
      </c>
      <c r="F9" s="7">
        <f>'Расширенная по остаткам по ОЗ'!F96</f>
        <v>3584.8483500000007</v>
      </c>
      <c r="G9" s="7">
        <f>'Расширенная по остаткам по ОЗ'!G96</f>
        <v>49744</v>
      </c>
      <c r="H9" s="7">
        <f>'Расширенная по остаткам по ОЗ'!H96</f>
        <v>32141.48190000001</v>
      </c>
      <c r="I9" s="7">
        <f>'Расширенная по остаткам по ОЗ'!I96</f>
        <v>5850</v>
      </c>
      <c r="J9" s="7">
        <f>'Расширенная по остаткам по ОЗ'!J96</f>
        <v>8947.9827000000041</v>
      </c>
      <c r="K9" s="7">
        <f>'Расширенная по остаткам по ОЗ'!K96</f>
        <v>12329</v>
      </c>
      <c r="L9" s="7">
        <f>'Расширенная по остаткам по ОЗ'!L96</f>
        <v>3125.1650499999996</v>
      </c>
      <c r="M9" s="7">
        <f>'Расширенная по остаткам по ОЗ'!M96</f>
        <v>58744</v>
      </c>
      <c r="N9" s="7">
        <f>'Расширенная по остаткам по ОЗ'!N96</f>
        <v>4299.3401400000002</v>
      </c>
      <c r="O9" s="7">
        <f>'Расширенная по остаткам по ОЗ'!O96</f>
        <v>11548</v>
      </c>
      <c r="P9" s="7">
        <f>'Расширенная по остаткам по ОЗ'!P96</f>
        <v>3144.694</v>
      </c>
      <c r="Q9" s="7">
        <f>'Расширенная по остаткам по ОЗ'!Q96</f>
        <v>0</v>
      </c>
      <c r="R9" s="7">
        <f>'Расширенная по остаткам по ОЗ'!R96</f>
        <v>0</v>
      </c>
      <c r="S9" s="7">
        <f>'Расширенная по остаткам по ОЗ'!S96</f>
        <v>104607</v>
      </c>
      <c r="T9" s="7">
        <f>'Расширенная по остаткам по ОЗ'!T96</f>
        <v>1316.721</v>
      </c>
      <c r="U9" s="7">
        <f>'Расширенная по остаткам по ОЗ'!U96</f>
        <v>16716</v>
      </c>
      <c r="V9" s="7">
        <f>'Расширенная по остаткам по ОЗ'!V96</f>
        <v>4934.5596600000008</v>
      </c>
      <c r="W9" s="7">
        <f>'Расширенная по остаткам по ОЗ'!W96</f>
        <v>434940</v>
      </c>
      <c r="X9" s="7">
        <f>'Расширенная по остаткам по ОЗ'!X96</f>
        <v>6384.4480000000012</v>
      </c>
      <c r="Y9" s="132">
        <f t="shared" ref="Y9:Y13" si="0">D9+F9+H9+J9+N9+P9+R9+T9+V9+X9+L9</f>
        <v>69949.393230000001</v>
      </c>
    </row>
    <row r="10" spans="2:26" ht="24" x14ac:dyDescent="0.25">
      <c r="B10" s="5" t="s">
        <v>69</v>
      </c>
      <c r="C10" s="7">
        <f>'Расширенная по остаткам по ОЗ'!C109</f>
        <v>337431.5</v>
      </c>
      <c r="D10" s="7">
        <f>'Расширенная по остаткам по ОЗ'!D109</f>
        <v>1481.527</v>
      </c>
      <c r="E10" s="7">
        <f>'Расширенная по остаткам по ОЗ'!E109</f>
        <v>19168.7</v>
      </c>
      <c r="F10" s="7">
        <f>'Расширенная по остаткам по ОЗ'!F109</f>
        <v>1580.0379999999998</v>
      </c>
      <c r="G10" s="7">
        <f>'Расширенная по остаткам по ОЗ'!G109</f>
        <v>31254</v>
      </c>
      <c r="H10" s="7">
        <f>'Расширенная по остаткам по ОЗ'!H109</f>
        <v>18111.86</v>
      </c>
      <c r="I10" s="7">
        <f>'Расширенная по остаткам по ОЗ'!I109</f>
        <v>5149</v>
      </c>
      <c r="J10" s="7">
        <f>'Расширенная по остаткам по ОЗ'!J109</f>
        <v>6717.91</v>
      </c>
      <c r="K10" s="7">
        <f>'Расширенная по остаткам по ОЗ'!K109</f>
        <v>16659</v>
      </c>
      <c r="L10" s="7">
        <f>'Расширенная по остаткам по ОЗ'!L109</f>
        <v>5348.3000000000011</v>
      </c>
      <c r="M10" s="7">
        <f>'Расширенная по остаткам по ОЗ'!M109</f>
        <v>9280</v>
      </c>
      <c r="N10" s="7">
        <f>'Расширенная по остаткам по ОЗ'!N109</f>
        <v>728.55399999999986</v>
      </c>
      <c r="O10" s="7">
        <f>'Расширенная по остаткам по ОЗ'!O109</f>
        <v>3530</v>
      </c>
      <c r="P10" s="7">
        <f>'Расширенная по остаткам по ОЗ'!P109</f>
        <v>1076.925</v>
      </c>
      <c r="Q10" s="7">
        <f>'Расширенная по остаткам по ОЗ'!Q109</f>
        <v>14878</v>
      </c>
      <c r="R10" s="7">
        <f>'Расширенная по остаткам по ОЗ'!R109</f>
        <v>1342.943</v>
      </c>
      <c r="S10" s="7">
        <f>'Расширенная по остаткам по ОЗ'!S109</f>
        <v>56467</v>
      </c>
      <c r="T10" s="7">
        <f>'Расширенная по остаткам по ОЗ'!T109</f>
        <v>109.667</v>
      </c>
      <c r="U10" s="7">
        <f>'Расширенная по остаткам по ОЗ'!U109</f>
        <v>4575</v>
      </c>
      <c r="V10" s="7">
        <f>'Расширенная по остаткам по ОЗ'!V109</f>
        <v>1199.5540000000001</v>
      </c>
      <c r="W10" s="7">
        <f>'Расширенная по остаткам по ОЗ'!W109</f>
        <v>367745</v>
      </c>
      <c r="X10" s="7">
        <f>'Расширенная по остаткам по ОЗ'!X109</f>
        <v>4377.5860000000011</v>
      </c>
      <c r="Y10" s="132">
        <f t="shared" si="0"/>
        <v>42074.864000000001</v>
      </c>
    </row>
    <row r="11" spans="2:26" ht="36" x14ac:dyDescent="0.25">
      <c r="B11" s="5" t="s">
        <v>75</v>
      </c>
      <c r="C11" s="7">
        <f>'Расширенная по остаткам по ОЗ'!C122</f>
        <v>173283</v>
      </c>
      <c r="D11" s="7">
        <f>'Расширенная по остаткам по ОЗ'!D122</f>
        <v>940.89999999999986</v>
      </c>
      <c r="E11" s="7">
        <f>'Расширенная по остаткам по ОЗ'!E122</f>
        <v>11165</v>
      </c>
      <c r="F11" s="7">
        <f>'Расширенная по остаткам по ОЗ'!F122</f>
        <v>1724.2</v>
      </c>
      <c r="G11" s="7">
        <f>'Расширенная по остаткам по ОЗ'!G122</f>
        <v>35070</v>
      </c>
      <c r="H11" s="7">
        <f>'Расширенная по остаткам по ОЗ'!H122</f>
        <v>12811.199999999999</v>
      </c>
      <c r="I11" s="7">
        <f>'Расширенная по остаткам по ОЗ'!I122</f>
        <v>7183</v>
      </c>
      <c r="J11" s="7">
        <f>'Расширенная по остаткам по ОЗ'!J122</f>
        <v>8833.2000000000007</v>
      </c>
      <c r="K11" s="7">
        <f>'Расширенная по остаткам по ОЗ'!K122</f>
        <v>8148</v>
      </c>
      <c r="L11" s="7">
        <f>'Расширенная по остаткам по ОЗ'!L122</f>
        <v>1131.7</v>
      </c>
      <c r="M11" s="7">
        <f>'Расширенная по остаткам по ОЗ'!M122</f>
        <v>46303</v>
      </c>
      <c r="N11" s="7">
        <f>'Расширенная по остаткам по ОЗ'!N122</f>
        <v>3159</v>
      </c>
      <c r="O11" s="7">
        <f>'Расширенная по остаткам по ОЗ'!O122</f>
        <v>4464</v>
      </c>
      <c r="P11" s="7">
        <f>'Расширенная по остаткам по ОЗ'!P122</f>
        <v>1125.5999999999999</v>
      </c>
      <c r="Q11" s="7">
        <f>'Расширенная по остаткам по ОЗ'!Q122</f>
        <v>5859</v>
      </c>
      <c r="R11" s="7">
        <f>'Расширенная по остаткам по ОЗ'!R122</f>
        <v>404.1</v>
      </c>
      <c r="S11" s="7">
        <f>'Расширенная по остаткам по ОЗ'!S122</f>
        <v>68463</v>
      </c>
      <c r="T11" s="7">
        <f>'Расширенная по остаткам по ОЗ'!T122</f>
        <v>1383.8</v>
      </c>
      <c r="U11" s="7">
        <f>'Расширенная по остаткам по ОЗ'!U122</f>
        <v>6974</v>
      </c>
      <c r="V11" s="7">
        <f>'Расширенная по остаткам по ОЗ'!V122</f>
        <v>1661.5879999999997</v>
      </c>
      <c r="W11" s="7">
        <f>'Расширенная по остаткам по ОЗ'!W122</f>
        <v>490951.6</v>
      </c>
      <c r="X11" s="7">
        <f>'Расширенная по остаткам по ОЗ'!X122</f>
        <v>3860.7000000000003</v>
      </c>
      <c r="Y11" s="132">
        <f>D11+F11+H11+J11+N11+P11+R11+T11+V11+X11+L11</f>
        <v>37035.98799999999</v>
      </c>
    </row>
    <row r="12" spans="2:26" ht="24" x14ac:dyDescent="0.25">
      <c r="B12" s="5" t="s">
        <v>77</v>
      </c>
      <c r="C12" s="7">
        <f>'Расширенная по остаткам по ОЗ'!C130</f>
        <v>221267</v>
      </c>
      <c r="D12" s="7">
        <f>'Расширенная по остаткам по ОЗ'!D130</f>
        <v>1458.1840000000002</v>
      </c>
      <c r="E12" s="7">
        <f>'Расширенная по остаткам по ОЗ'!E130</f>
        <v>47397.67</v>
      </c>
      <c r="F12" s="7">
        <f>'Расширенная по остаткам по ОЗ'!F130</f>
        <v>784.60343499999999</v>
      </c>
      <c r="G12" s="7">
        <f>'Расширенная по остаткам по ОЗ'!G130</f>
        <v>57288</v>
      </c>
      <c r="H12" s="7">
        <f>'Расширенная по остаткам по ОЗ'!H130</f>
        <v>31474.948799999998</v>
      </c>
      <c r="I12" s="7">
        <f>'Расширенная по остаткам по ОЗ'!I130</f>
        <v>2962</v>
      </c>
      <c r="J12" s="7">
        <f>'Расширенная по остаткам по ОЗ'!J130</f>
        <v>3161.36</v>
      </c>
      <c r="K12" s="7">
        <f>'Расширенная по остаткам по ОЗ'!K130</f>
        <v>36520</v>
      </c>
      <c r="L12" s="7">
        <f>'Расширенная по остаткам по ОЗ'!L130</f>
        <v>3989.8289999999997</v>
      </c>
      <c r="M12" s="7">
        <f>'Расширенная по остаткам по ОЗ'!M130</f>
        <v>27955</v>
      </c>
      <c r="N12" s="7">
        <f>'Расширенная по остаткам по ОЗ'!N130</f>
        <v>2427.8450000000003</v>
      </c>
      <c r="O12" s="7">
        <f>'Расширенная по остаткам по ОЗ'!O130</f>
        <v>18312</v>
      </c>
      <c r="P12" s="7">
        <f>'Расширенная по остаткам по ОЗ'!P130</f>
        <v>3893.1070800000002</v>
      </c>
      <c r="Q12" s="7">
        <f>'Расширенная по остаткам по ОЗ'!Q130</f>
        <v>9787</v>
      </c>
      <c r="R12" s="7">
        <f>'Расширенная по остаткам по ОЗ'!R130</f>
        <v>708.30000000000007</v>
      </c>
      <c r="S12" s="7">
        <f>'Расширенная по остаткам по ОЗ'!S130</f>
        <v>102543</v>
      </c>
      <c r="T12" s="7">
        <f>'Расширенная по остаткам по ОЗ'!T130</f>
        <v>1204.3228999999999</v>
      </c>
      <c r="U12" s="7">
        <f>'Расширенная по остаткам по ОЗ'!U130</f>
        <v>8902</v>
      </c>
      <c r="V12" s="7">
        <f>'Расширенная по остаткам по ОЗ'!V130</f>
        <v>1959.4931499999998</v>
      </c>
      <c r="W12" s="7">
        <f>'Расширенная по остаткам по ОЗ'!W130</f>
        <v>167779</v>
      </c>
      <c r="X12" s="7">
        <f>'Расширенная по остаткам по ОЗ'!X130</f>
        <v>2443.6190000000001</v>
      </c>
      <c r="Y12" s="132">
        <f t="shared" si="0"/>
        <v>53505.612365000001</v>
      </c>
    </row>
    <row r="13" spans="2:26" ht="24" x14ac:dyDescent="0.25">
      <c r="B13" s="5" t="s">
        <v>76</v>
      </c>
      <c r="C13" s="7">
        <f>'Расширенная по остаткам по ОЗ'!C139</f>
        <v>127315</v>
      </c>
      <c r="D13" s="7">
        <f>'Расширенная по остаткам по ОЗ'!D139</f>
        <v>886.2</v>
      </c>
      <c r="E13" s="7">
        <f>'Расширенная по остаткам по ОЗ'!E139</f>
        <v>29588.3</v>
      </c>
      <c r="F13" s="7">
        <f>'Расширенная по остаткам по ОЗ'!F139</f>
        <v>583.79600000000005</v>
      </c>
      <c r="G13" s="7">
        <f>'Расширенная по остаткам по ОЗ'!G139</f>
        <v>17111</v>
      </c>
      <c r="H13" s="7">
        <f>'Расширенная по остаткам по ОЗ'!H139</f>
        <v>5923.079999999999</v>
      </c>
      <c r="I13" s="7">
        <f>'Расширенная по остаткам по ОЗ'!I139</f>
        <v>1657</v>
      </c>
      <c r="J13" s="7">
        <f>'Расширенная по остаткам по ОЗ'!J139</f>
        <v>1441.145</v>
      </c>
      <c r="K13" s="7">
        <f>'Расширенная по остаткам по ОЗ'!K139</f>
        <v>9894</v>
      </c>
      <c r="L13" s="7">
        <f>'Расширенная по остаткам по ОЗ'!L139</f>
        <v>1341.8999999999999</v>
      </c>
      <c r="M13" s="7">
        <f>'Расширенная по остаткам по ОЗ'!M139</f>
        <v>9063</v>
      </c>
      <c r="N13" s="7">
        <f>'Расширенная по остаткам по ОЗ'!N139</f>
        <v>832.30000000000007</v>
      </c>
      <c r="O13" s="7">
        <f>'Расширенная по остаткам по ОЗ'!O139</f>
        <v>3356</v>
      </c>
      <c r="P13" s="7">
        <f>'Расширенная по остаткам по ОЗ'!P139</f>
        <v>804.9</v>
      </c>
      <c r="Q13" s="7">
        <f>'Расширенная по остаткам по ОЗ'!Q139</f>
        <v>10225</v>
      </c>
      <c r="R13" s="7">
        <f>'Расширенная по остаткам по ОЗ'!R139</f>
        <v>856.00000000000011</v>
      </c>
      <c r="S13" s="7">
        <f>'Расширенная по остаткам по ОЗ'!S139</f>
        <v>43482</v>
      </c>
      <c r="T13" s="7">
        <f>'Расширенная по остаткам по ОЗ'!T139</f>
        <v>908.8839999999999</v>
      </c>
      <c r="U13" s="7">
        <f>'Расширенная по остаткам по ОЗ'!U139</f>
        <v>4977</v>
      </c>
      <c r="V13" s="7">
        <f>'Расширенная по остаткам по ОЗ'!V139</f>
        <v>1338.1000000000001</v>
      </c>
      <c r="W13" s="7">
        <f>'Расширенная по остаткам по ОЗ'!W139</f>
        <v>135497</v>
      </c>
      <c r="X13" s="7">
        <f>'Расширенная по остаткам по ОЗ'!X139</f>
        <v>2296.1999999999998</v>
      </c>
      <c r="Y13" s="132">
        <f t="shared" si="0"/>
        <v>17212.505000000001</v>
      </c>
    </row>
    <row r="14" spans="2:26" ht="24" x14ac:dyDescent="0.25">
      <c r="B14" s="5" t="s">
        <v>70</v>
      </c>
      <c r="C14" s="6">
        <f t="shared" ref="C14:M14" si="1">C13+C12+C11+C10+C9+C8+C7+C6</f>
        <v>3129370.5</v>
      </c>
      <c r="D14" s="6">
        <f t="shared" si="1"/>
        <v>19700.519659999998</v>
      </c>
      <c r="E14" s="6">
        <f t="shared" si="1"/>
        <v>189465.62</v>
      </c>
      <c r="F14" s="6">
        <f t="shared" si="1"/>
        <v>23348.287353700005</v>
      </c>
      <c r="G14" s="6">
        <f t="shared" si="1"/>
        <v>436644</v>
      </c>
      <c r="H14" s="6">
        <f t="shared" si="1"/>
        <v>223043.72769000003</v>
      </c>
      <c r="I14" s="6">
        <f t="shared" si="1"/>
        <v>31317</v>
      </c>
      <c r="J14" s="6">
        <f t="shared" si="1"/>
        <v>42667.497700000007</v>
      </c>
      <c r="K14" s="6">
        <f t="shared" si="1"/>
        <v>240317</v>
      </c>
      <c r="L14" s="6">
        <f t="shared" si="1"/>
        <v>42276.84259</v>
      </c>
      <c r="M14" s="6">
        <f t="shared" si="1"/>
        <v>437904</v>
      </c>
      <c r="N14" s="6">
        <f t="shared" ref="N14:X14" si="2">N13+N12+N11+N10+N9+N8+N7+N6</f>
        <v>33536.614260000002</v>
      </c>
      <c r="O14" s="6">
        <f t="shared" si="2"/>
        <v>89471</v>
      </c>
      <c r="P14" s="6">
        <f t="shared" si="2"/>
        <v>16175.119069999999</v>
      </c>
      <c r="Q14" s="6">
        <f t="shared" si="2"/>
        <v>101244</v>
      </c>
      <c r="R14" s="6">
        <f t="shared" si="2"/>
        <v>8662.8430000000008</v>
      </c>
      <c r="S14" s="6">
        <f t="shared" si="2"/>
        <v>910789</v>
      </c>
      <c r="T14" s="6">
        <f t="shared" si="2"/>
        <v>28806.421699999999</v>
      </c>
      <c r="U14" s="6">
        <f t="shared" si="2"/>
        <v>122214</v>
      </c>
      <c r="V14" s="6">
        <f t="shared" si="2"/>
        <v>27921.713609999999</v>
      </c>
      <c r="W14" s="6">
        <f t="shared" si="2"/>
        <v>3967999.6</v>
      </c>
      <c r="X14" s="6">
        <f t="shared" si="2"/>
        <v>55171.768330160005</v>
      </c>
      <c r="Y14" s="132">
        <f>Y6+Y7+Y8+Y9+Y10+Y11+Y12+Y13</f>
        <v>521311.35496386001</v>
      </c>
    </row>
    <row r="17" spans="2:25" x14ac:dyDescent="0.25">
      <c r="B17" s="28" t="s">
        <v>115</v>
      </c>
      <c r="C17" s="140" t="s">
        <v>117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</row>
    <row r="18" spans="2:25" ht="21" customHeight="1" x14ac:dyDescent="0.25">
      <c r="B18" s="26"/>
      <c r="C18" s="140" t="s">
        <v>116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</row>
    <row r="19" spans="2:25" ht="18" customHeight="1" x14ac:dyDescent="0.25">
      <c r="B19" s="26"/>
      <c r="C19" s="140" t="s">
        <v>154</v>
      </c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</row>
    <row r="20" spans="2:25" ht="21" customHeight="1" x14ac:dyDescent="0.25">
      <c r="C20" s="139" t="s">
        <v>118</v>
      </c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</row>
    <row r="24" spans="2:25" x14ac:dyDescent="0.25">
      <c r="R24" s="1" t="s">
        <v>121</v>
      </c>
    </row>
    <row r="25" spans="2:25" x14ac:dyDescent="0.25">
      <c r="G25" s="1" t="s">
        <v>121</v>
      </c>
      <c r="S25" s="1" t="s">
        <v>121</v>
      </c>
      <c r="U25" s="1" t="s">
        <v>121</v>
      </c>
    </row>
    <row r="27" spans="2:25" x14ac:dyDescent="0.25">
      <c r="F27" s="1" t="s">
        <v>121</v>
      </c>
    </row>
  </sheetData>
  <mergeCells count="19">
    <mergeCell ref="C20:V20"/>
    <mergeCell ref="C17:Y17"/>
    <mergeCell ref="C19:Y19"/>
    <mergeCell ref="C18:Y18"/>
    <mergeCell ref="S4:T4"/>
    <mergeCell ref="Q4:R4"/>
    <mergeCell ref="U4:V4"/>
    <mergeCell ref="W4:X4"/>
    <mergeCell ref="K4:L4"/>
    <mergeCell ref="B1:Y1"/>
    <mergeCell ref="B3:B5"/>
    <mergeCell ref="Y3:Y5"/>
    <mergeCell ref="C4:D4"/>
    <mergeCell ref="E4:F4"/>
    <mergeCell ref="I4:J4"/>
    <mergeCell ref="M4:N4"/>
    <mergeCell ref="O4:P4"/>
    <mergeCell ref="G4:H4"/>
    <mergeCell ref="C3:X3"/>
  </mergeCells>
  <pageMargins left="0.25" right="0.25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46"/>
  <sheetViews>
    <sheetView tabSelected="1" workbookViewId="0">
      <selection activeCell="AA106" sqref="AA106"/>
    </sheetView>
  </sheetViews>
  <sheetFormatPr defaultColWidth="8.85546875" defaultRowHeight="15" x14ac:dyDescent="0.25"/>
  <cols>
    <col min="1" max="1" width="3.28515625" style="44" customWidth="1"/>
    <col min="2" max="2" width="18.28515625" style="24" customWidth="1"/>
    <col min="3" max="3" width="12" style="25" bestFit="1" customWidth="1"/>
    <col min="4" max="4" width="8" style="24" customWidth="1"/>
    <col min="5" max="5" width="8.7109375" style="25" bestFit="1" customWidth="1"/>
    <col min="6" max="6" width="10" style="24" customWidth="1"/>
    <col min="7" max="7" width="9.28515625" style="24" bestFit="1" customWidth="1"/>
    <col min="8" max="8" width="9.42578125" style="24" bestFit="1" customWidth="1"/>
    <col min="9" max="9" width="8.140625" style="25" bestFit="1" customWidth="1"/>
    <col min="10" max="10" width="9.42578125" style="24" customWidth="1"/>
    <col min="11" max="11" width="9.5703125" style="24" customWidth="1"/>
    <col min="12" max="12" width="9" style="24" customWidth="1"/>
    <col min="13" max="13" width="10.7109375" style="25" customWidth="1"/>
    <col min="14" max="14" width="9.28515625" style="24" customWidth="1"/>
    <col min="15" max="15" width="8.5703125" style="24" bestFit="1" customWidth="1"/>
    <col min="16" max="16" width="8.140625" style="24" customWidth="1"/>
    <col min="17" max="17" width="12" style="24" bestFit="1" customWidth="1"/>
    <col min="18" max="18" width="10.140625" style="24" customWidth="1"/>
    <col min="19" max="19" width="9.28515625" style="24" bestFit="1" customWidth="1"/>
    <col min="20" max="20" width="9.7109375" style="24" customWidth="1"/>
    <col min="21" max="21" width="8.140625" style="24" bestFit="1" customWidth="1"/>
    <col min="22" max="22" width="10.42578125" style="24" customWidth="1"/>
    <col min="23" max="23" width="10.85546875" style="24" customWidth="1"/>
    <col min="24" max="24" width="8.5703125" style="24" customWidth="1"/>
    <col min="25" max="25" width="12" style="19" customWidth="1"/>
    <col min="26" max="26" width="11.140625" style="1" customWidth="1"/>
    <col min="27" max="16384" width="8.85546875" style="1"/>
  </cols>
  <sheetData>
    <row r="1" spans="1:27" ht="13.9" customHeight="1" x14ac:dyDescent="0.25">
      <c r="A1" s="44" t="s">
        <v>138</v>
      </c>
      <c r="B1" s="150" t="s">
        <v>170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</row>
    <row r="2" spans="1:27" x14ac:dyDescent="0.25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</row>
    <row r="3" spans="1:27" ht="13.9" customHeight="1" x14ac:dyDescent="0.25">
      <c r="B3" s="146" t="s">
        <v>1</v>
      </c>
      <c r="C3" s="147" t="s">
        <v>78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8"/>
      <c r="Y3" s="143" t="s">
        <v>5</v>
      </c>
    </row>
    <row r="4" spans="1:27" ht="41.45" customHeight="1" x14ac:dyDescent="0.25">
      <c r="B4" s="146"/>
      <c r="C4" s="145" t="s">
        <v>2</v>
      </c>
      <c r="D4" s="145"/>
      <c r="E4" s="145" t="s">
        <v>81</v>
      </c>
      <c r="F4" s="145"/>
      <c r="G4" s="145" t="s">
        <v>104</v>
      </c>
      <c r="H4" s="145"/>
      <c r="I4" s="145" t="s">
        <v>105</v>
      </c>
      <c r="J4" s="145"/>
      <c r="K4" s="145" t="s">
        <v>122</v>
      </c>
      <c r="L4" s="145"/>
      <c r="M4" s="145" t="s">
        <v>110</v>
      </c>
      <c r="N4" s="145"/>
      <c r="O4" s="145" t="s">
        <v>111</v>
      </c>
      <c r="P4" s="145"/>
      <c r="Q4" s="147" t="s">
        <v>112</v>
      </c>
      <c r="R4" s="148"/>
      <c r="S4" s="147" t="s">
        <v>106</v>
      </c>
      <c r="T4" s="148"/>
      <c r="U4" s="147" t="s">
        <v>107</v>
      </c>
      <c r="V4" s="148"/>
      <c r="W4" s="147" t="s">
        <v>108</v>
      </c>
      <c r="X4" s="148"/>
      <c r="Y4" s="144"/>
    </row>
    <row r="5" spans="1:27" ht="25.5" x14ac:dyDescent="0.25">
      <c r="B5" s="146"/>
      <c r="C5" s="21" t="s">
        <v>4</v>
      </c>
      <c r="D5" s="20" t="s">
        <v>0</v>
      </c>
      <c r="E5" s="21" t="s">
        <v>4</v>
      </c>
      <c r="F5" s="20" t="s">
        <v>0</v>
      </c>
      <c r="G5" s="21" t="s">
        <v>4</v>
      </c>
      <c r="H5" s="20" t="s">
        <v>0</v>
      </c>
      <c r="I5" s="21" t="s">
        <v>4</v>
      </c>
      <c r="J5" s="20" t="s">
        <v>0</v>
      </c>
      <c r="K5" s="21" t="s">
        <v>4</v>
      </c>
      <c r="L5" s="20" t="s">
        <v>0</v>
      </c>
      <c r="M5" s="21" t="s">
        <v>4</v>
      </c>
      <c r="N5" s="20" t="s">
        <v>0</v>
      </c>
      <c r="O5" s="22" t="s">
        <v>4</v>
      </c>
      <c r="P5" s="22" t="s">
        <v>0</v>
      </c>
      <c r="Q5" s="22" t="s">
        <v>4</v>
      </c>
      <c r="R5" s="22" t="s">
        <v>0</v>
      </c>
      <c r="S5" s="21" t="s">
        <v>4</v>
      </c>
      <c r="T5" s="20" t="s">
        <v>0</v>
      </c>
      <c r="U5" s="21" t="s">
        <v>4</v>
      </c>
      <c r="V5" s="20" t="s">
        <v>0</v>
      </c>
      <c r="W5" s="21" t="s">
        <v>4</v>
      </c>
      <c r="X5" s="20" t="s">
        <v>0</v>
      </c>
      <c r="Y5" s="145"/>
    </row>
    <row r="6" spans="1:27" x14ac:dyDescent="0.25">
      <c r="B6" s="15" t="s">
        <v>22</v>
      </c>
      <c r="C6" s="51">
        <v>16600</v>
      </c>
      <c r="D6" s="52">
        <v>420.14600000000002</v>
      </c>
      <c r="E6" s="53">
        <v>1844</v>
      </c>
      <c r="F6" s="52">
        <v>4947.5990000000002</v>
      </c>
      <c r="G6" s="51">
        <v>12148</v>
      </c>
      <c r="H6" s="52">
        <v>5521.6304400000008</v>
      </c>
      <c r="I6" s="53"/>
      <c r="J6" s="54"/>
      <c r="K6" s="55">
        <v>5320</v>
      </c>
      <c r="L6" s="54">
        <v>1206.7356000000002</v>
      </c>
      <c r="M6" s="53">
        <v>11356</v>
      </c>
      <c r="N6" s="52">
        <v>577.79327999999998</v>
      </c>
      <c r="O6" s="56">
        <v>2500</v>
      </c>
      <c r="P6" s="52">
        <v>70.900000000000006</v>
      </c>
      <c r="Q6" s="56"/>
      <c r="R6" s="52"/>
      <c r="S6" s="51"/>
      <c r="T6" s="52"/>
      <c r="U6" s="51">
        <v>20350</v>
      </c>
      <c r="V6" s="52">
        <v>4409.04</v>
      </c>
      <c r="W6" s="51">
        <v>4498</v>
      </c>
      <c r="X6" s="52">
        <v>79.955990159999999</v>
      </c>
      <c r="Y6" s="17">
        <f>D6+F6+H6+J6+L6+N6+P6+R6+T6+V6+X6</f>
        <v>17233.800310160001</v>
      </c>
      <c r="Z6" s="78"/>
      <c r="AA6" s="78"/>
    </row>
    <row r="7" spans="1:27" x14ac:dyDescent="0.25">
      <c r="B7" s="15" t="s">
        <v>23</v>
      </c>
      <c r="C7" s="51">
        <v>83800</v>
      </c>
      <c r="D7" s="52">
        <v>1213.5325</v>
      </c>
      <c r="E7" s="53">
        <v>1678.5</v>
      </c>
      <c r="F7" s="52">
        <v>261.63306</v>
      </c>
      <c r="G7" s="51">
        <v>11106</v>
      </c>
      <c r="H7" s="52">
        <v>5218.8083500000002</v>
      </c>
      <c r="I7" s="53">
        <v>7</v>
      </c>
      <c r="J7" s="54">
        <v>27.5</v>
      </c>
      <c r="K7" s="55">
        <v>1720</v>
      </c>
      <c r="L7" s="54">
        <v>227.53800000000001</v>
      </c>
      <c r="M7" s="53">
        <v>21796</v>
      </c>
      <c r="N7" s="52">
        <v>1045.6329900000001</v>
      </c>
      <c r="O7" s="56">
        <v>2500</v>
      </c>
      <c r="P7" s="52">
        <v>247.5</v>
      </c>
      <c r="Q7" s="56">
        <v>0</v>
      </c>
      <c r="R7" s="52">
        <v>0</v>
      </c>
      <c r="S7" s="51">
        <v>8908</v>
      </c>
      <c r="T7" s="52">
        <v>1948.8922399999999</v>
      </c>
      <c r="U7" s="51">
        <v>2785</v>
      </c>
      <c r="V7" s="52">
        <v>400.06294000000003</v>
      </c>
      <c r="W7" s="51">
        <v>152756</v>
      </c>
      <c r="X7" s="52">
        <v>2633.6944199999998</v>
      </c>
      <c r="Y7" s="17">
        <f t="shared" ref="Y7:Y33" si="0">D7+F7+H7+J7+L7+N7+P7+R7+T7+V7+X7</f>
        <v>13224.7945</v>
      </c>
      <c r="Z7" s="78"/>
      <c r="AA7" s="78"/>
    </row>
    <row r="8" spans="1:27" x14ac:dyDescent="0.25">
      <c r="B8" s="16" t="s">
        <v>24</v>
      </c>
      <c r="C8" s="51">
        <v>24610</v>
      </c>
      <c r="D8" s="52">
        <v>546</v>
      </c>
      <c r="E8" s="53">
        <v>321.88</v>
      </c>
      <c r="F8" s="52">
        <v>312.39999999999998</v>
      </c>
      <c r="G8" s="51">
        <v>810</v>
      </c>
      <c r="H8" s="52">
        <v>803.8</v>
      </c>
      <c r="I8" s="53">
        <v>4</v>
      </c>
      <c r="J8" s="54"/>
      <c r="K8" s="55">
        <v>1345</v>
      </c>
      <c r="L8" s="54">
        <v>305.10000000000002</v>
      </c>
      <c r="M8" s="53">
        <v>2870</v>
      </c>
      <c r="N8" s="52">
        <v>389.6</v>
      </c>
      <c r="O8" s="56">
        <v>1400</v>
      </c>
      <c r="P8" s="52">
        <v>84</v>
      </c>
      <c r="Q8" s="56">
        <v>0</v>
      </c>
      <c r="R8" s="52">
        <v>0</v>
      </c>
      <c r="S8" s="51">
        <v>3700</v>
      </c>
      <c r="T8" s="52">
        <v>173.4</v>
      </c>
      <c r="U8" s="51">
        <v>287</v>
      </c>
      <c r="V8" s="52">
        <v>37.799999999999997</v>
      </c>
      <c r="W8" s="51">
        <v>39060</v>
      </c>
      <c r="X8" s="52">
        <v>553.29999999999995</v>
      </c>
      <c r="Y8" s="17">
        <f t="shared" si="0"/>
        <v>3205.3999999999996</v>
      </c>
      <c r="Z8" s="78"/>
      <c r="AA8" s="78"/>
    </row>
    <row r="9" spans="1:27" x14ac:dyDescent="0.25">
      <c r="B9" s="15" t="s">
        <v>25</v>
      </c>
      <c r="C9" s="51" t="s">
        <v>121</v>
      </c>
      <c r="D9" s="52">
        <v>2.4929999999999999</v>
      </c>
      <c r="E9" s="53">
        <v>666.92</v>
      </c>
      <c r="F9" s="52">
        <v>443.14</v>
      </c>
      <c r="G9" s="51">
        <v>5253</v>
      </c>
      <c r="H9" s="52">
        <v>4213.5037000000002</v>
      </c>
      <c r="I9" s="53">
        <v>65</v>
      </c>
      <c r="J9" s="54">
        <v>110.825</v>
      </c>
      <c r="K9" s="55">
        <v>160</v>
      </c>
      <c r="L9" s="54">
        <v>21.6</v>
      </c>
      <c r="M9" s="53">
        <v>32</v>
      </c>
      <c r="N9" s="52">
        <v>1.415</v>
      </c>
      <c r="O9" s="56">
        <v>15</v>
      </c>
      <c r="P9" s="52">
        <v>1.8</v>
      </c>
      <c r="Q9" s="56">
        <v>2245</v>
      </c>
      <c r="R9" s="52">
        <v>379.59386000000001</v>
      </c>
      <c r="S9" s="51">
        <v>18326</v>
      </c>
      <c r="T9" s="52">
        <v>73.284999999999997</v>
      </c>
      <c r="U9" s="51">
        <v>1934</v>
      </c>
      <c r="V9" s="52">
        <v>388.55041000000006</v>
      </c>
      <c r="W9" s="51">
        <v>61803</v>
      </c>
      <c r="X9" s="52">
        <v>479.91500000000002</v>
      </c>
      <c r="Y9" s="17">
        <f t="shared" si="0"/>
        <v>6116.1209699999999</v>
      </c>
      <c r="Z9" s="78"/>
      <c r="AA9" s="78"/>
    </row>
    <row r="10" spans="1:27" x14ac:dyDescent="0.25">
      <c r="B10" s="15" t="s">
        <v>26</v>
      </c>
      <c r="C10" s="51">
        <v>57200</v>
      </c>
      <c r="D10" s="52">
        <v>555.32000000000005</v>
      </c>
      <c r="E10" s="53">
        <v>980</v>
      </c>
      <c r="F10" s="52">
        <v>101.599</v>
      </c>
      <c r="G10" s="51">
        <v>3860</v>
      </c>
      <c r="H10" s="52">
        <v>1888.9359999999999</v>
      </c>
      <c r="I10" s="53">
        <v>330</v>
      </c>
      <c r="J10" s="54">
        <v>277.5</v>
      </c>
      <c r="K10" s="55">
        <v>7600</v>
      </c>
      <c r="L10" s="54">
        <v>1165.625</v>
      </c>
      <c r="M10" s="53">
        <v>1500</v>
      </c>
      <c r="N10" s="52">
        <v>210.4</v>
      </c>
      <c r="O10" s="56"/>
      <c r="P10" s="52"/>
      <c r="Q10" s="56">
        <v>2000</v>
      </c>
      <c r="R10" s="52">
        <v>192.36</v>
      </c>
      <c r="S10" s="51">
        <v>31140</v>
      </c>
      <c r="T10" s="52">
        <v>2786.4850000000001</v>
      </c>
      <c r="U10" s="51">
        <v>1488</v>
      </c>
      <c r="V10" s="52">
        <v>242.68600000000001</v>
      </c>
      <c r="W10" s="51">
        <v>41650</v>
      </c>
      <c r="X10" s="52">
        <v>686.38099999999997</v>
      </c>
      <c r="Y10" s="17">
        <f t="shared" si="0"/>
        <v>8107.2920000000004</v>
      </c>
      <c r="Z10" s="78"/>
      <c r="AA10" s="78"/>
    </row>
    <row r="11" spans="1:27" x14ac:dyDescent="0.25">
      <c r="B11" s="15" t="s">
        <v>27</v>
      </c>
      <c r="C11" s="51">
        <v>76650</v>
      </c>
      <c r="D11" s="52">
        <v>478.173</v>
      </c>
      <c r="E11" s="53">
        <v>251</v>
      </c>
      <c r="F11" s="52">
        <v>99.738</v>
      </c>
      <c r="G11" s="51">
        <v>4080</v>
      </c>
      <c r="H11" s="52">
        <v>1816.6679999999999</v>
      </c>
      <c r="I11" s="53">
        <v>11</v>
      </c>
      <c r="J11" s="54">
        <v>15.4</v>
      </c>
      <c r="K11" s="55">
        <v>1300</v>
      </c>
      <c r="L11" s="54">
        <v>328.20100000000002</v>
      </c>
      <c r="M11" s="53"/>
      <c r="N11" s="52"/>
      <c r="O11" s="56">
        <v>0</v>
      </c>
      <c r="P11" s="52"/>
      <c r="Q11" s="56">
        <v>13200</v>
      </c>
      <c r="R11" s="52">
        <v>2451.3719999999998</v>
      </c>
      <c r="S11" s="51">
        <v>9984</v>
      </c>
      <c r="T11" s="52">
        <v>1530.4949999999999</v>
      </c>
      <c r="U11" s="51">
        <v>1853</v>
      </c>
      <c r="V11" s="52">
        <v>313.51100000000002</v>
      </c>
      <c r="W11" s="51">
        <v>19100</v>
      </c>
      <c r="X11" s="52">
        <v>123.959</v>
      </c>
      <c r="Y11" s="17">
        <f t="shared" si="0"/>
        <v>7157.5169999999998</v>
      </c>
      <c r="Z11" s="78"/>
      <c r="AA11" s="78"/>
    </row>
    <row r="12" spans="1:27" x14ac:dyDescent="0.25">
      <c r="B12" s="15" t="s">
        <v>28</v>
      </c>
      <c r="C12" s="51">
        <v>2800</v>
      </c>
      <c r="D12" s="52">
        <v>364</v>
      </c>
      <c r="E12" s="53">
        <v>1831</v>
      </c>
      <c r="F12" s="52">
        <v>249.2</v>
      </c>
      <c r="G12" s="51">
        <v>22716</v>
      </c>
      <c r="H12" s="52">
        <v>12795</v>
      </c>
      <c r="I12" s="53"/>
      <c r="J12" s="54"/>
      <c r="K12" s="55">
        <v>0</v>
      </c>
      <c r="L12" s="54">
        <v>0</v>
      </c>
      <c r="M12" s="53">
        <v>15424</v>
      </c>
      <c r="N12" s="52">
        <v>1470.5</v>
      </c>
      <c r="O12" s="56">
        <v>0</v>
      </c>
      <c r="P12" s="52"/>
      <c r="Q12" s="56">
        <v>0</v>
      </c>
      <c r="R12" s="52">
        <v>0</v>
      </c>
      <c r="S12" s="51">
        <v>29419</v>
      </c>
      <c r="T12" s="52">
        <v>2244.9</v>
      </c>
      <c r="U12" s="51">
        <v>1820</v>
      </c>
      <c r="V12" s="52">
        <v>414.9</v>
      </c>
      <c r="W12" s="51">
        <v>12552</v>
      </c>
      <c r="X12" s="52">
        <v>237.3</v>
      </c>
      <c r="Y12" s="17">
        <f t="shared" si="0"/>
        <v>17775.800000000003</v>
      </c>
      <c r="Z12" s="78"/>
      <c r="AA12" s="78"/>
    </row>
    <row r="13" spans="1:27" x14ac:dyDescent="0.25">
      <c r="B13" s="15" t="s">
        <v>29</v>
      </c>
      <c r="C13" s="51">
        <v>52120</v>
      </c>
      <c r="D13" s="52">
        <v>156.36000000000001</v>
      </c>
      <c r="E13" s="53">
        <v>539</v>
      </c>
      <c r="F13" s="52">
        <v>206.553</v>
      </c>
      <c r="G13" s="51">
        <v>2130</v>
      </c>
      <c r="H13" s="52">
        <v>516.4973</v>
      </c>
      <c r="I13" s="53">
        <v>384</v>
      </c>
      <c r="J13" s="54">
        <v>960</v>
      </c>
      <c r="K13" s="55">
        <v>1771</v>
      </c>
      <c r="L13" s="54">
        <v>175.32900000000001</v>
      </c>
      <c r="M13" s="53">
        <v>1480</v>
      </c>
      <c r="N13" s="52">
        <v>140.6</v>
      </c>
      <c r="O13" s="56">
        <v>400</v>
      </c>
      <c r="P13" s="52">
        <v>158</v>
      </c>
      <c r="Q13" s="56">
        <v>0</v>
      </c>
      <c r="R13" s="52">
        <v>0</v>
      </c>
      <c r="S13" s="51">
        <v>4252</v>
      </c>
      <c r="T13" s="52">
        <v>852.89730000000009</v>
      </c>
      <c r="U13" s="51">
        <v>2003</v>
      </c>
      <c r="V13" s="52">
        <v>400.6</v>
      </c>
      <c r="W13" s="51">
        <v>50456</v>
      </c>
      <c r="X13" s="52">
        <v>655.928</v>
      </c>
      <c r="Y13" s="17">
        <f t="shared" si="0"/>
        <v>4222.7646000000004</v>
      </c>
      <c r="Z13" s="78"/>
      <c r="AA13" s="78"/>
    </row>
    <row r="14" spans="1:27" x14ac:dyDescent="0.25">
      <c r="B14" s="15" t="s">
        <v>30</v>
      </c>
      <c r="C14" s="51">
        <v>875</v>
      </c>
      <c r="D14" s="52">
        <v>1.204</v>
      </c>
      <c r="E14" s="53">
        <v>1032</v>
      </c>
      <c r="F14" s="52">
        <v>190.375</v>
      </c>
      <c r="G14" s="51">
        <v>1018</v>
      </c>
      <c r="H14" s="52">
        <v>598.94000000000005</v>
      </c>
      <c r="I14" s="53">
        <v>0</v>
      </c>
      <c r="J14" s="54">
        <v>0</v>
      </c>
      <c r="K14" s="55">
        <v>5585</v>
      </c>
      <c r="L14" s="54">
        <v>244.27</v>
      </c>
      <c r="M14" s="53">
        <v>6856</v>
      </c>
      <c r="N14" s="52">
        <v>79.680000000000007</v>
      </c>
      <c r="O14" s="56">
        <v>0</v>
      </c>
      <c r="P14" s="52">
        <v>0</v>
      </c>
      <c r="Q14" s="56">
        <v>0</v>
      </c>
      <c r="R14" s="52">
        <v>0</v>
      </c>
      <c r="S14" s="51">
        <v>5330</v>
      </c>
      <c r="T14" s="52">
        <v>178.1275</v>
      </c>
      <c r="U14" s="51">
        <v>926</v>
      </c>
      <c r="V14" s="52">
        <v>148.16</v>
      </c>
      <c r="W14" s="51">
        <v>5765</v>
      </c>
      <c r="X14" s="52">
        <v>130.2902</v>
      </c>
      <c r="Y14" s="17">
        <f t="shared" si="0"/>
        <v>1571.0467000000001</v>
      </c>
      <c r="Z14" s="78"/>
      <c r="AA14" s="78"/>
    </row>
    <row r="15" spans="1:27" x14ac:dyDescent="0.25">
      <c r="B15" s="15" t="s">
        <v>31</v>
      </c>
      <c r="C15" s="51">
        <v>28646</v>
      </c>
      <c r="D15" s="52">
        <v>53.568019999999997</v>
      </c>
      <c r="E15" s="53">
        <v>746</v>
      </c>
      <c r="F15" s="52">
        <v>157.72</v>
      </c>
      <c r="G15" s="51">
        <v>571</v>
      </c>
      <c r="H15" s="52">
        <v>446.85</v>
      </c>
      <c r="I15" s="53">
        <v>10</v>
      </c>
      <c r="J15" s="54">
        <v>30</v>
      </c>
      <c r="K15" s="55">
        <v>3089</v>
      </c>
      <c r="L15" s="54">
        <v>710.47</v>
      </c>
      <c r="M15" s="53">
        <v>1961</v>
      </c>
      <c r="N15" s="52">
        <v>209.82400000000001</v>
      </c>
      <c r="O15" s="56">
        <v>0</v>
      </c>
      <c r="P15" s="52">
        <v>0</v>
      </c>
      <c r="Q15" s="56">
        <v>150</v>
      </c>
      <c r="R15" s="52">
        <v>52.515000000000001</v>
      </c>
      <c r="S15" s="51">
        <v>37234</v>
      </c>
      <c r="T15" s="52">
        <v>34.62762</v>
      </c>
      <c r="U15" s="51">
        <v>396</v>
      </c>
      <c r="V15" s="52">
        <v>52.915999999999997</v>
      </c>
      <c r="W15" s="51">
        <v>189166</v>
      </c>
      <c r="X15" s="52">
        <v>3138.2639399999998</v>
      </c>
      <c r="Y15" s="17">
        <f t="shared" si="0"/>
        <v>4886.7545799999998</v>
      </c>
      <c r="Z15" s="78"/>
      <c r="AA15" s="78"/>
    </row>
    <row r="16" spans="1:27" x14ac:dyDescent="0.25">
      <c r="B16" s="15" t="s">
        <v>32</v>
      </c>
      <c r="C16" s="51">
        <v>14595</v>
      </c>
      <c r="D16" s="52">
        <v>119.37335</v>
      </c>
      <c r="E16" s="53">
        <v>1315.59</v>
      </c>
      <c r="F16" s="52">
        <v>202.71435</v>
      </c>
      <c r="G16" s="51">
        <v>2680</v>
      </c>
      <c r="H16" s="52">
        <v>1690.0556800000002</v>
      </c>
      <c r="I16" s="53">
        <v>115</v>
      </c>
      <c r="J16" s="54">
        <v>271.745</v>
      </c>
      <c r="K16" s="55">
        <v>2641</v>
      </c>
      <c r="L16" s="54">
        <v>459.39949999999999</v>
      </c>
      <c r="M16" s="53">
        <v>1000</v>
      </c>
      <c r="N16" s="52">
        <v>32</v>
      </c>
      <c r="O16" s="56">
        <v>0</v>
      </c>
      <c r="P16" s="52">
        <v>0</v>
      </c>
      <c r="Q16" s="56">
        <v>16044</v>
      </c>
      <c r="R16" s="52">
        <v>260.87628999999998</v>
      </c>
      <c r="S16" s="51">
        <v>11324</v>
      </c>
      <c r="T16" s="52">
        <v>738.93229000000008</v>
      </c>
      <c r="U16" s="51">
        <v>1874</v>
      </c>
      <c r="V16" s="52">
        <v>276.42</v>
      </c>
      <c r="W16" s="51">
        <v>25534</v>
      </c>
      <c r="X16" s="52">
        <v>456.06129999999996</v>
      </c>
      <c r="Y16" s="17">
        <f t="shared" si="0"/>
        <v>4507.577760000001</v>
      </c>
      <c r="Z16" s="78"/>
      <c r="AA16" s="78"/>
    </row>
    <row r="17" spans="2:31" x14ac:dyDescent="0.25">
      <c r="B17" s="15" t="s">
        <v>33</v>
      </c>
      <c r="C17" s="51">
        <v>37686</v>
      </c>
      <c r="D17" s="52">
        <v>71.718999999999994</v>
      </c>
      <c r="E17" s="53">
        <v>356</v>
      </c>
      <c r="F17" s="52">
        <v>136.34800000000001</v>
      </c>
      <c r="G17" s="51">
        <v>972</v>
      </c>
      <c r="H17" s="52">
        <v>644.17200000000003</v>
      </c>
      <c r="I17" s="53">
        <v>10</v>
      </c>
      <c r="J17" s="54">
        <v>37</v>
      </c>
      <c r="K17" s="55">
        <v>200</v>
      </c>
      <c r="L17" s="54">
        <v>15</v>
      </c>
      <c r="M17" s="53">
        <v>446</v>
      </c>
      <c r="N17" s="52">
        <v>40.838999999999999</v>
      </c>
      <c r="O17" s="56">
        <v>0</v>
      </c>
      <c r="P17" s="52">
        <v>0</v>
      </c>
      <c r="Q17" s="56">
        <v>0</v>
      </c>
      <c r="R17" s="52">
        <v>0</v>
      </c>
      <c r="S17" s="51">
        <v>8304</v>
      </c>
      <c r="T17" s="52">
        <v>121.85</v>
      </c>
      <c r="U17" s="51">
        <v>165</v>
      </c>
      <c r="V17" s="52">
        <v>23.25</v>
      </c>
      <c r="W17" s="51">
        <v>13448</v>
      </c>
      <c r="X17" s="52">
        <v>409.221</v>
      </c>
      <c r="Y17" s="17">
        <f t="shared" si="0"/>
        <v>1499.3989999999999</v>
      </c>
      <c r="Z17" s="78"/>
      <c r="AA17" s="78"/>
    </row>
    <row r="18" spans="2:31" x14ac:dyDescent="0.25">
      <c r="B18" s="15" t="s">
        <v>34</v>
      </c>
      <c r="C18" s="51">
        <v>12850</v>
      </c>
      <c r="D18" s="52">
        <v>106.38849999999999</v>
      </c>
      <c r="E18" s="53">
        <v>51</v>
      </c>
      <c r="F18" s="52">
        <v>7.5990000000000002</v>
      </c>
      <c r="G18" s="51">
        <v>6720</v>
      </c>
      <c r="H18" s="52">
        <v>3054.2882400000003</v>
      </c>
      <c r="I18" s="53"/>
      <c r="J18" s="54"/>
      <c r="K18" s="55">
        <v>10194</v>
      </c>
      <c r="L18" s="54">
        <v>5744.2209999999995</v>
      </c>
      <c r="M18" s="53">
        <v>7600</v>
      </c>
      <c r="N18" s="52">
        <v>386.68799999999999</v>
      </c>
      <c r="O18" s="56">
        <v>8143</v>
      </c>
      <c r="P18" s="52">
        <v>915.03114000000005</v>
      </c>
      <c r="Q18" s="56">
        <v>1850</v>
      </c>
      <c r="R18" s="52">
        <v>138.75</v>
      </c>
      <c r="S18" s="51">
        <v>32025</v>
      </c>
      <c r="T18" s="52">
        <v>3702.5978</v>
      </c>
      <c r="U18" s="51">
        <v>3650</v>
      </c>
      <c r="V18" s="52">
        <v>692.90800000000002</v>
      </c>
      <c r="W18" s="51">
        <v>72000</v>
      </c>
      <c r="X18" s="52">
        <v>1533.8517199999999</v>
      </c>
      <c r="Y18" s="17">
        <f t="shared" si="0"/>
        <v>16282.323399999999</v>
      </c>
      <c r="Z18" s="78"/>
      <c r="AA18" s="78"/>
    </row>
    <row r="19" spans="2:31" x14ac:dyDescent="0.25">
      <c r="B19" s="15" t="s">
        <v>35</v>
      </c>
      <c r="C19" s="51">
        <v>12350</v>
      </c>
      <c r="D19" s="52">
        <v>28.940989999999999</v>
      </c>
      <c r="E19" s="53">
        <v>240</v>
      </c>
      <c r="F19" s="52">
        <v>27.490920000000003</v>
      </c>
      <c r="G19" s="51">
        <v>1147</v>
      </c>
      <c r="H19" s="52">
        <v>586.83000000000004</v>
      </c>
      <c r="I19" s="53">
        <v>0</v>
      </c>
      <c r="J19" s="54">
        <v>0</v>
      </c>
      <c r="K19" s="55">
        <v>0</v>
      </c>
      <c r="L19" s="54">
        <v>0</v>
      </c>
      <c r="M19" s="53">
        <v>3000</v>
      </c>
      <c r="N19" s="52">
        <v>211.76</v>
      </c>
      <c r="O19" s="56">
        <v>0</v>
      </c>
      <c r="P19" s="52">
        <v>0</v>
      </c>
      <c r="Q19" s="56">
        <v>0</v>
      </c>
      <c r="R19" s="52">
        <v>0</v>
      </c>
      <c r="S19" s="51">
        <v>2030</v>
      </c>
      <c r="T19" s="52">
        <v>227.63</v>
      </c>
      <c r="U19" s="51">
        <v>227</v>
      </c>
      <c r="V19" s="52">
        <v>67.316999999999993</v>
      </c>
      <c r="W19" s="51">
        <v>21400</v>
      </c>
      <c r="X19" s="52">
        <v>384.27766000000003</v>
      </c>
      <c r="Y19" s="17">
        <f t="shared" si="0"/>
        <v>1534.24657</v>
      </c>
      <c r="Z19" s="78"/>
      <c r="AA19" s="78"/>
    </row>
    <row r="20" spans="2:31" x14ac:dyDescent="0.25">
      <c r="B20" s="15" t="s">
        <v>36</v>
      </c>
      <c r="C20" s="51">
        <v>16100</v>
      </c>
      <c r="D20" s="52">
        <v>80.5</v>
      </c>
      <c r="E20" s="53">
        <v>186</v>
      </c>
      <c r="F20" s="52">
        <v>21.762</v>
      </c>
      <c r="G20" s="51">
        <v>2928</v>
      </c>
      <c r="H20" s="52">
        <v>967.01592000000005</v>
      </c>
      <c r="I20" s="53">
        <v>36</v>
      </c>
      <c r="J20" s="54">
        <v>118.8</v>
      </c>
      <c r="K20" s="55">
        <v>100</v>
      </c>
      <c r="L20" s="54">
        <v>55.8</v>
      </c>
      <c r="M20" s="53">
        <v>500</v>
      </c>
      <c r="N20" s="52">
        <v>36.74</v>
      </c>
      <c r="O20" s="56">
        <v>0</v>
      </c>
      <c r="P20" s="52">
        <v>0</v>
      </c>
      <c r="Q20" s="56">
        <v>4700</v>
      </c>
      <c r="R20" s="52">
        <v>112.8</v>
      </c>
      <c r="S20" s="51">
        <v>10000</v>
      </c>
      <c r="T20" s="52">
        <v>350</v>
      </c>
      <c r="U20" s="51">
        <v>250</v>
      </c>
      <c r="V20" s="52">
        <v>0.375</v>
      </c>
      <c r="W20" s="51">
        <v>8500</v>
      </c>
      <c r="X20" s="52">
        <v>59.5</v>
      </c>
      <c r="Y20" s="17">
        <f t="shared" si="0"/>
        <v>1803.2929199999999</v>
      </c>
      <c r="Z20" s="78"/>
      <c r="AA20" s="78"/>
      <c r="AC20" s="1" t="s">
        <v>121</v>
      </c>
    </row>
    <row r="21" spans="2:31" x14ac:dyDescent="0.25">
      <c r="B21" s="15" t="s">
        <v>37</v>
      </c>
      <c r="C21" s="51">
        <v>16000</v>
      </c>
      <c r="D21" s="52">
        <v>78.197500000000005</v>
      </c>
      <c r="E21" s="53">
        <v>1680</v>
      </c>
      <c r="F21" s="52">
        <v>176.33228</v>
      </c>
      <c r="G21" s="51">
        <v>2041</v>
      </c>
      <c r="H21" s="52">
        <v>1281.06396</v>
      </c>
      <c r="I21" s="53">
        <v>0</v>
      </c>
      <c r="J21" s="54">
        <v>0</v>
      </c>
      <c r="K21" s="55">
        <v>2232</v>
      </c>
      <c r="L21" s="54">
        <v>758.76311999999996</v>
      </c>
      <c r="M21" s="53">
        <v>13690</v>
      </c>
      <c r="N21" s="52">
        <v>1529.9925600000001</v>
      </c>
      <c r="O21" s="56"/>
      <c r="P21" s="52"/>
      <c r="Q21" s="56">
        <v>0</v>
      </c>
      <c r="R21" s="52">
        <v>0</v>
      </c>
      <c r="S21" s="51">
        <v>6000</v>
      </c>
      <c r="T21" s="52">
        <v>450</v>
      </c>
      <c r="U21" s="51">
        <v>683</v>
      </c>
      <c r="V21" s="52">
        <v>172.03419</v>
      </c>
      <c r="W21" s="51">
        <v>318224</v>
      </c>
      <c r="X21" s="52">
        <v>4695.3916799999997</v>
      </c>
      <c r="Y21" s="17">
        <f t="shared" si="0"/>
        <v>9141.7752900000014</v>
      </c>
      <c r="Z21" s="78"/>
      <c r="AA21" s="78" t="s">
        <v>121</v>
      </c>
    </row>
    <row r="22" spans="2:31" x14ac:dyDescent="0.25">
      <c r="B22" s="15" t="s">
        <v>38</v>
      </c>
      <c r="C22" s="51">
        <v>15500</v>
      </c>
      <c r="D22" s="52">
        <v>29.821999999999999</v>
      </c>
      <c r="E22" s="53">
        <v>101</v>
      </c>
      <c r="F22" s="52">
        <v>17.036000000000001</v>
      </c>
      <c r="G22" s="51">
        <v>1452</v>
      </c>
      <c r="H22" s="52">
        <v>1742.6210000000001</v>
      </c>
      <c r="I22" s="53"/>
      <c r="J22" s="54"/>
      <c r="K22" s="55">
        <v>330</v>
      </c>
      <c r="L22" s="54">
        <v>154.29689999999999</v>
      </c>
      <c r="M22" s="53"/>
      <c r="N22" s="52"/>
      <c r="O22" s="56"/>
      <c r="P22" s="52"/>
      <c r="Q22" s="56">
        <v>200</v>
      </c>
      <c r="R22" s="52">
        <v>38.204999999999998</v>
      </c>
      <c r="S22" s="51">
        <v>990</v>
      </c>
      <c r="T22" s="52">
        <v>79.2</v>
      </c>
      <c r="U22" s="51">
        <v>200</v>
      </c>
      <c r="V22" s="52">
        <v>66.704999999999998</v>
      </c>
      <c r="W22" s="51">
        <v>30750</v>
      </c>
      <c r="X22" s="52">
        <v>456.22300000000001</v>
      </c>
      <c r="Y22" s="17">
        <f t="shared" si="0"/>
        <v>2584.1088999999997</v>
      </c>
      <c r="Z22" s="78"/>
      <c r="AA22" s="78"/>
    </row>
    <row r="23" spans="2:31" x14ac:dyDescent="0.25">
      <c r="B23" s="15" t="s">
        <v>39</v>
      </c>
      <c r="C23" s="51">
        <v>126250</v>
      </c>
      <c r="D23" s="52">
        <v>251.10692</v>
      </c>
      <c r="E23" s="53">
        <v>2073</v>
      </c>
      <c r="F23" s="52">
        <v>892.45116870000004</v>
      </c>
      <c r="G23" s="51">
        <v>6222</v>
      </c>
      <c r="H23" s="52">
        <v>3076.779</v>
      </c>
      <c r="I23" s="53">
        <v>0</v>
      </c>
      <c r="J23" s="54">
        <v>0</v>
      </c>
      <c r="K23" s="55">
        <v>2995</v>
      </c>
      <c r="L23" s="54">
        <v>251.58</v>
      </c>
      <c r="M23" s="53">
        <v>4852</v>
      </c>
      <c r="N23" s="52">
        <v>258.17491999999999</v>
      </c>
      <c r="O23" s="56">
        <v>3500</v>
      </c>
      <c r="P23" s="52">
        <v>478.80000000000007</v>
      </c>
      <c r="Q23" s="56">
        <v>3870</v>
      </c>
      <c r="R23" s="52">
        <v>284.36240000000004</v>
      </c>
      <c r="S23" s="51">
        <v>5315</v>
      </c>
      <c r="T23" s="52">
        <v>1115.4590499999999</v>
      </c>
      <c r="U23" s="51">
        <v>652</v>
      </c>
      <c r="V23" s="52">
        <v>192.17048</v>
      </c>
      <c r="W23" s="51">
        <v>18800</v>
      </c>
      <c r="X23" s="52">
        <v>214.97499999999999</v>
      </c>
      <c r="Y23" s="17">
        <f t="shared" si="0"/>
        <v>7015.8589387000002</v>
      </c>
      <c r="Z23" s="78"/>
      <c r="AA23" s="78"/>
      <c r="AE23" s="1" t="s">
        <v>121</v>
      </c>
    </row>
    <row r="24" spans="2:31" x14ac:dyDescent="0.25">
      <c r="B24" s="16" t="s">
        <v>40</v>
      </c>
      <c r="C24" s="51">
        <v>2968</v>
      </c>
      <c r="D24" s="52">
        <v>4.7384700000000004</v>
      </c>
      <c r="E24" s="53">
        <v>159.905</v>
      </c>
      <c r="F24" s="52">
        <v>66.037720000000007</v>
      </c>
      <c r="G24" s="51">
        <v>1125</v>
      </c>
      <c r="H24" s="52">
        <v>242.5</v>
      </c>
      <c r="I24" s="53">
        <v>1</v>
      </c>
      <c r="J24" s="54">
        <v>7</v>
      </c>
      <c r="K24" s="55">
        <v>1095</v>
      </c>
      <c r="L24" s="54">
        <v>516.44712000000004</v>
      </c>
      <c r="M24" s="53">
        <v>2164</v>
      </c>
      <c r="N24" s="52">
        <v>329.04316999999998</v>
      </c>
      <c r="O24" s="56">
        <v>1086</v>
      </c>
      <c r="P24" s="52">
        <v>214.62375</v>
      </c>
      <c r="Q24" s="56"/>
      <c r="R24" s="52">
        <v>0</v>
      </c>
      <c r="S24" s="51">
        <v>1700</v>
      </c>
      <c r="T24" s="52">
        <v>3.2639999999999998</v>
      </c>
      <c r="U24" s="51">
        <v>750</v>
      </c>
      <c r="V24" s="52">
        <v>115.46</v>
      </c>
      <c r="W24" s="51">
        <v>5832</v>
      </c>
      <c r="X24" s="52">
        <v>67.940359999999998</v>
      </c>
      <c r="Y24" s="17">
        <f t="shared" si="0"/>
        <v>1567.05459</v>
      </c>
      <c r="Z24" s="78"/>
      <c r="AA24" s="78"/>
      <c r="AD24" s="1" t="s">
        <v>121</v>
      </c>
    </row>
    <row r="25" spans="2:31" x14ac:dyDescent="0.25">
      <c r="B25" s="15" t="s">
        <v>41</v>
      </c>
      <c r="C25" s="51">
        <v>2400</v>
      </c>
      <c r="D25" s="52">
        <v>5.0380000000000003</v>
      </c>
      <c r="E25" s="53">
        <v>27</v>
      </c>
      <c r="F25" s="52">
        <v>3.726</v>
      </c>
      <c r="G25" s="51">
        <v>118</v>
      </c>
      <c r="H25" s="52">
        <v>73.631399999999999</v>
      </c>
      <c r="I25" s="53">
        <v>0</v>
      </c>
      <c r="J25" s="54">
        <v>0</v>
      </c>
      <c r="K25" s="55">
        <v>58</v>
      </c>
      <c r="L25" s="54">
        <v>5.1619999999999999</v>
      </c>
      <c r="M25" s="53">
        <v>375</v>
      </c>
      <c r="N25" s="52">
        <v>27.555</v>
      </c>
      <c r="O25" s="56">
        <v>90</v>
      </c>
      <c r="P25" s="52">
        <v>10.97</v>
      </c>
      <c r="Q25" s="56">
        <v>347</v>
      </c>
      <c r="R25" s="52">
        <v>22.837499999999999</v>
      </c>
      <c r="S25" s="51">
        <v>0</v>
      </c>
      <c r="T25" s="52"/>
      <c r="U25" s="51">
        <v>78</v>
      </c>
      <c r="V25" s="52">
        <v>14.2842</v>
      </c>
      <c r="W25" s="51">
        <v>325</v>
      </c>
      <c r="X25" s="52">
        <v>5.9</v>
      </c>
      <c r="Y25" s="17">
        <f t="shared" si="0"/>
        <v>169.10410000000002</v>
      </c>
      <c r="Z25" s="78"/>
      <c r="AA25" s="78" t="s">
        <v>121</v>
      </c>
    </row>
    <row r="26" spans="2:31" x14ac:dyDescent="0.25">
      <c r="B26" s="15" t="s">
        <v>42</v>
      </c>
      <c r="C26" s="51">
        <v>5850</v>
      </c>
      <c r="D26" s="52">
        <v>52.65</v>
      </c>
      <c r="E26" s="53">
        <v>563</v>
      </c>
      <c r="F26" s="52">
        <v>270.24</v>
      </c>
      <c r="G26" s="51">
        <v>2747</v>
      </c>
      <c r="H26" s="52">
        <v>1895.43</v>
      </c>
      <c r="I26" s="53">
        <v>328</v>
      </c>
      <c r="J26" s="54">
        <v>295.2</v>
      </c>
      <c r="K26" s="55">
        <v>1000</v>
      </c>
      <c r="L26" s="54">
        <v>204.92</v>
      </c>
      <c r="M26" s="53"/>
      <c r="N26" s="52"/>
      <c r="O26" s="56"/>
      <c r="P26" s="52"/>
      <c r="Q26" s="56">
        <v>1505</v>
      </c>
      <c r="R26" s="52">
        <v>285.95</v>
      </c>
      <c r="S26" s="51">
        <v>14360</v>
      </c>
      <c r="T26" s="52">
        <v>21.54</v>
      </c>
      <c r="U26" s="51">
        <v>609</v>
      </c>
      <c r="V26" s="52">
        <v>118.755</v>
      </c>
      <c r="W26" s="51">
        <v>17900</v>
      </c>
      <c r="X26" s="52">
        <v>116.35</v>
      </c>
      <c r="Y26" s="17">
        <f t="shared" si="0"/>
        <v>3261.0349999999999</v>
      </c>
      <c r="Z26" s="78"/>
      <c r="AA26" s="78"/>
      <c r="AE26" s="1" t="s">
        <v>121</v>
      </c>
    </row>
    <row r="27" spans="2:31" x14ac:dyDescent="0.25">
      <c r="B27" s="15" t="s">
        <v>43</v>
      </c>
      <c r="C27" s="51">
        <v>8400</v>
      </c>
      <c r="D27" s="52">
        <v>49.5</v>
      </c>
      <c r="E27" s="53">
        <v>157</v>
      </c>
      <c r="F27" s="52">
        <v>7.2</v>
      </c>
      <c r="G27" s="51">
        <v>150</v>
      </c>
      <c r="H27" s="52">
        <v>27.8</v>
      </c>
      <c r="I27" s="53">
        <v>3</v>
      </c>
      <c r="J27" s="54">
        <v>8.1</v>
      </c>
      <c r="K27" s="55">
        <v>150</v>
      </c>
      <c r="L27" s="54">
        <v>12.75</v>
      </c>
      <c r="M27" s="53">
        <v>480</v>
      </c>
      <c r="N27" s="52">
        <v>98.6</v>
      </c>
      <c r="O27" s="56">
        <v>5810</v>
      </c>
      <c r="P27" s="52">
        <v>2004.45</v>
      </c>
      <c r="Q27" s="56">
        <v>1467</v>
      </c>
      <c r="R27" s="52">
        <v>498.57794999999999</v>
      </c>
      <c r="S27" s="51">
        <v>0</v>
      </c>
      <c r="T27" s="52">
        <v>0</v>
      </c>
      <c r="U27" s="51">
        <v>48</v>
      </c>
      <c r="V27" s="52">
        <v>0</v>
      </c>
      <c r="W27" s="51">
        <v>13250</v>
      </c>
      <c r="X27" s="52">
        <v>179.785</v>
      </c>
      <c r="Y27" s="17">
        <f t="shared" si="0"/>
        <v>2886.7629499999998</v>
      </c>
      <c r="Z27" s="78"/>
      <c r="AA27" s="78"/>
    </row>
    <row r="28" spans="2:31" x14ac:dyDescent="0.25">
      <c r="B28" s="15" t="s">
        <v>44</v>
      </c>
      <c r="C28" s="51">
        <v>62950</v>
      </c>
      <c r="D28" s="52">
        <v>108.66088000000001</v>
      </c>
      <c r="E28" s="53">
        <v>7</v>
      </c>
      <c r="F28" s="52">
        <v>3.4848699999999999</v>
      </c>
      <c r="G28" s="51">
        <v>4550</v>
      </c>
      <c r="H28" s="52">
        <v>2275</v>
      </c>
      <c r="I28" s="53">
        <v>0</v>
      </c>
      <c r="J28" s="54">
        <v>0</v>
      </c>
      <c r="K28" s="55">
        <v>3719</v>
      </c>
      <c r="L28" s="54">
        <v>330.40429999999998</v>
      </c>
      <c r="M28" s="53">
        <v>0</v>
      </c>
      <c r="N28" s="52">
        <v>0</v>
      </c>
      <c r="O28" s="56">
        <v>3580</v>
      </c>
      <c r="P28" s="52">
        <v>31.5581</v>
      </c>
      <c r="Q28" s="56"/>
      <c r="R28" s="52">
        <v>0</v>
      </c>
      <c r="S28" s="51">
        <v>500</v>
      </c>
      <c r="T28" s="52">
        <v>0.5</v>
      </c>
      <c r="U28" s="51">
        <v>60</v>
      </c>
      <c r="V28" s="52">
        <v>10.199999999999999</v>
      </c>
      <c r="W28" s="51">
        <v>19350</v>
      </c>
      <c r="X28" s="52">
        <v>292.05409999999995</v>
      </c>
      <c r="Y28" s="17">
        <f t="shared" si="0"/>
        <v>3051.8622500000001</v>
      </c>
      <c r="Z28" s="78"/>
      <c r="AA28" s="78"/>
    </row>
    <row r="29" spans="2:31" ht="25.5" x14ac:dyDescent="0.25">
      <c r="B29" s="18" t="s">
        <v>102</v>
      </c>
      <c r="C29" s="51">
        <v>171652</v>
      </c>
      <c r="D29" s="52">
        <v>1357.607</v>
      </c>
      <c r="E29" s="53">
        <v>249</v>
      </c>
      <c r="F29" s="52">
        <v>32.735999999999997</v>
      </c>
      <c r="G29" s="51">
        <v>1602</v>
      </c>
      <c r="H29" s="52">
        <v>1927.2940000000001</v>
      </c>
      <c r="I29" s="53"/>
      <c r="J29" s="54"/>
      <c r="K29" s="55">
        <v>15697</v>
      </c>
      <c r="L29" s="54">
        <v>2232.7629999999999</v>
      </c>
      <c r="M29" s="53">
        <v>7077</v>
      </c>
      <c r="N29" s="52">
        <v>1207.5156000000002</v>
      </c>
      <c r="O29" s="56">
        <v>0</v>
      </c>
      <c r="P29" s="52">
        <v>0</v>
      </c>
      <c r="Q29" s="56"/>
      <c r="R29" s="52">
        <v>0</v>
      </c>
      <c r="S29" s="51">
        <v>15050</v>
      </c>
      <c r="T29" s="52">
        <v>813.45</v>
      </c>
      <c r="U29" s="51">
        <v>1044</v>
      </c>
      <c r="V29" s="52">
        <v>107.033</v>
      </c>
      <c r="W29" s="51">
        <v>28250</v>
      </c>
      <c r="X29" s="52">
        <v>217.54</v>
      </c>
      <c r="Y29" s="17">
        <f t="shared" si="0"/>
        <v>7895.9386000000004</v>
      </c>
      <c r="Z29" s="78"/>
      <c r="AA29" s="78"/>
      <c r="AB29" s="1" t="s">
        <v>121</v>
      </c>
      <c r="AC29" s="1" t="s">
        <v>121</v>
      </c>
    </row>
    <row r="30" spans="2:31" ht="25.5" x14ac:dyDescent="0.25">
      <c r="B30" s="18" t="s">
        <v>45</v>
      </c>
      <c r="C30" s="51">
        <v>159300</v>
      </c>
      <c r="D30" s="52">
        <v>279.89009999999996</v>
      </c>
      <c r="E30" s="53">
        <v>929</v>
      </c>
      <c r="F30" s="52">
        <v>165.17620000000002</v>
      </c>
      <c r="G30" s="51">
        <v>660</v>
      </c>
      <c r="H30" s="52">
        <v>91.872</v>
      </c>
      <c r="I30" s="53"/>
      <c r="J30" s="54"/>
      <c r="K30" s="55">
        <v>15100</v>
      </c>
      <c r="L30" s="54">
        <v>1839.18</v>
      </c>
      <c r="M30" s="53">
        <v>8282</v>
      </c>
      <c r="N30" s="52">
        <v>1207.5156000000002</v>
      </c>
      <c r="O30" s="56"/>
      <c r="P30" s="52"/>
      <c r="Q30" s="56"/>
      <c r="R30" s="52">
        <v>0</v>
      </c>
      <c r="S30" s="51">
        <v>2100</v>
      </c>
      <c r="T30" s="52">
        <v>151.30500000000001</v>
      </c>
      <c r="U30" s="51">
        <v>1095</v>
      </c>
      <c r="V30" s="52">
        <v>247.14150000000001</v>
      </c>
      <c r="W30" s="51">
        <v>27690</v>
      </c>
      <c r="X30" s="52">
        <v>225.39660000000001</v>
      </c>
      <c r="Y30" s="17">
        <f t="shared" si="0"/>
        <v>4207.4769999999999</v>
      </c>
      <c r="Z30" s="78"/>
      <c r="AA30" s="78" t="s">
        <v>121</v>
      </c>
      <c r="AB30" s="1" t="s">
        <v>121</v>
      </c>
      <c r="AC30" s="1" t="s">
        <v>121</v>
      </c>
    </row>
    <row r="31" spans="2:31" ht="25.5" x14ac:dyDescent="0.25">
      <c r="B31" s="18" t="s">
        <v>46</v>
      </c>
      <c r="C31" s="51">
        <v>86087</v>
      </c>
      <c r="D31" s="52">
        <v>869</v>
      </c>
      <c r="E31" s="53">
        <v>400</v>
      </c>
      <c r="F31" s="52">
        <v>56</v>
      </c>
      <c r="G31" s="51">
        <v>1017</v>
      </c>
      <c r="H31" s="52">
        <v>249</v>
      </c>
      <c r="I31" s="53">
        <v>0</v>
      </c>
      <c r="J31" s="54">
        <v>0</v>
      </c>
      <c r="K31" s="55">
        <v>11850</v>
      </c>
      <c r="L31" s="54">
        <v>1572</v>
      </c>
      <c r="M31" s="53">
        <v>5250</v>
      </c>
      <c r="N31" s="52">
        <v>774</v>
      </c>
      <c r="O31" s="56">
        <v>0</v>
      </c>
      <c r="P31" s="52">
        <v>0</v>
      </c>
      <c r="Q31" s="56">
        <v>0</v>
      </c>
      <c r="R31" s="52">
        <v>0</v>
      </c>
      <c r="S31" s="51">
        <v>4880</v>
      </c>
      <c r="T31" s="52">
        <v>232</v>
      </c>
      <c r="U31" s="51">
        <v>3995</v>
      </c>
      <c r="V31" s="52">
        <v>886.9</v>
      </c>
      <c r="W31" s="51">
        <v>37892</v>
      </c>
      <c r="X31" s="52">
        <v>314</v>
      </c>
      <c r="Y31" s="17">
        <f t="shared" si="0"/>
        <v>4952.8999999999996</v>
      </c>
      <c r="Z31" s="78"/>
      <c r="AA31" s="78"/>
      <c r="AB31" s="1" t="s">
        <v>121</v>
      </c>
    </row>
    <row r="32" spans="2:31" ht="25.5" x14ac:dyDescent="0.25">
      <c r="B32" s="31" t="s">
        <v>47</v>
      </c>
      <c r="C32" s="51">
        <v>178300</v>
      </c>
      <c r="D32" s="52">
        <v>2305.5569999999998</v>
      </c>
      <c r="E32" s="53">
        <v>358</v>
      </c>
      <c r="F32" s="52">
        <v>1.4850000000000001</v>
      </c>
      <c r="G32" s="51">
        <v>2605</v>
      </c>
      <c r="H32" s="52">
        <v>602.70000000000005</v>
      </c>
      <c r="I32" s="53">
        <v>0</v>
      </c>
      <c r="J32" s="54">
        <v>0</v>
      </c>
      <c r="K32" s="55">
        <v>12410</v>
      </c>
      <c r="L32" s="54">
        <v>1743.605</v>
      </c>
      <c r="M32" s="53">
        <v>6600</v>
      </c>
      <c r="N32" s="52">
        <v>694.68600000000004</v>
      </c>
      <c r="O32" s="56">
        <v>1750</v>
      </c>
      <c r="P32" s="52">
        <v>227.5</v>
      </c>
      <c r="Q32" s="56"/>
      <c r="R32" s="52"/>
      <c r="S32" s="51">
        <v>5500</v>
      </c>
      <c r="T32" s="52">
        <v>5.2249999999999996</v>
      </c>
      <c r="U32" s="51">
        <v>5305</v>
      </c>
      <c r="V32" s="52">
        <v>1248.83808</v>
      </c>
      <c r="W32" s="51">
        <v>26340</v>
      </c>
      <c r="X32" s="52">
        <v>247.24035999999998</v>
      </c>
      <c r="Y32" s="17">
        <f t="shared" si="0"/>
        <v>7076.8364399999991</v>
      </c>
      <c r="Z32" s="78"/>
      <c r="AA32" s="78"/>
      <c r="AB32" s="1" t="s">
        <v>121</v>
      </c>
    </row>
    <row r="33" spans="2:30" s="44" customFormat="1" ht="15.75" thickBot="1" x14ac:dyDescent="0.3">
      <c r="B33" s="18" t="s">
        <v>160</v>
      </c>
      <c r="C33" s="57">
        <v>28490</v>
      </c>
      <c r="D33" s="57">
        <v>56.98</v>
      </c>
      <c r="E33" s="57">
        <v>85</v>
      </c>
      <c r="F33" s="57">
        <v>9.4350000000000005</v>
      </c>
      <c r="G33" s="57">
        <v>4474</v>
      </c>
      <c r="H33" s="57">
        <v>3310.76</v>
      </c>
      <c r="I33" s="57"/>
      <c r="J33" s="57"/>
      <c r="K33" s="57">
        <v>1766</v>
      </c>
      <c r="L33" s="57">
        <v>490.94799999999998</v>
      </c>
      <c r="M33" s="57">
        <v>3413</v>
      </c>
      <c r="N33" s="57">
        <v>238.91</v>
      </c>
      <c r="O33" s="57"/>
      <c r="P33" s="57"/>
      <c r="Q33" s="57">
        <v>2500</v>
      </c>
      <c r="R33" s="57">
        <v>295</v>
      </c>
      <c r="S33" s="57">
        <v>451</v>
      </c>
      <c r="T33" s="57">
        <v>69.003</v>
      </c>
      <c r="U33" s="57">
        <v>707</v>
      </c>
      <c r="V33" s="57">
        <v>94.031000000000006</v>
      </c>
      <c r="W33" s="57">
        <v>2550</v>
      </c>
      <c r="X33" s="57">
        <v>43.35</v>
      </c>
      <c r="Y33" s="17">
        <f t="shared" si="0"/>
        <v>4608.4170000000004</v>
      </c>
      <c r="Z33" s="78"/>
      <c r="AA33" s="78"/>
    </row>
    <row r="34" spans="2:30" ht="15.75" thickBot="1" x14ac:dyDescent="0.3">
      <c r="B34" s="58" t="s">
        <v>113</v>
      </c>
      <c r="C34" s="131">
        <f>SUM(C6:C33)</f>
        <v>1301029</v>
      </c>
      <c r="D34" s="131">
        <f>SUM(D6:D33)</f>
        <v>9646.4662299999982</v>
      </c>
      <c r="E34" s="131">
        <f t="shared" ref="E34:X34" si="1">SUM(E6:E33)</f>
        <v>18827.794999999998</v>
      </c>
      <c r="F34" s="131">
        <f>SUM(F6:F33)</f>
        <v>9067.2115687000023</v>
      </c>
      <c r="G34" s="131">
        <f t="shared" si="1"/>
        <v>106902</v>
      </c>
      <c r="H34" s="131">
        <f t="shared" si="1"/>
        <v>57559.446990000011</v>
      </c>
      <c r="I34" s="131">
        <f t="shared" si="1"/>
        <v>1304</v>
      </c>
      <c r="J34" s="131">
        <f t="shared" si="1"/>
        <v>2159.0699999999997</v>
      </c>
      <c r="K34" s="131">
        <f t="shared" si="1"/>
        <v>109427</v>
      </c>
      <c r="L34" s="131">
        <f t="shared" si="1"/>
        <v>20772.108540000001</v>
      </c>
      <c r="M34" s="131">
        <f t="shared" si="1"/>
        <v>128004</v>
      </c>
      <c r="N34" s="131">
        <f t="shared" si="1"/>
        <v>11199.465120000001</v>
      </c>
      <c r="O34" s="131">
        <f t="shared" si="1"/>
        <v>30774</v>
      </c>
      <c r="P34" s="131">
        <f t="shared" si="1"/>
        <v>4445.1329900000001</v>
      </c>
      <c r="Q34" s="131">
        <f t="shared" si="1"/>
        <v>50078</v>
      </c>
      <c r="R34" s="131">
        <f t="shared" si="1"/>
        <v>5013.2</v>
      </c>
      <c r="S34" s="131">
        <f t="shared" si="1"/>
        <v>268822</v>
      </c>
      <c r="T34" s="131">
        <f t="shared" si="1"/>
        <v>17905.0658</v>
      </c>
      <c r="U34" s="131">
        <f t="shared" si="1"/>
        <v>55234</v>
      </c>
      <c r="V34" s="131">
        <f t="shared" si="1"/>
        <v>11142.048799999999</v>
      </c>
      <c r="W34" s="131">
        <f t="shared" si="1"/>
        <v>1264841</v>
      </c>
      <c r="X34" s="131">
        <f t="shared" si="1"/>
        <v>18638.045330159999</v>
      </c>
      <c r="Y34" s="131">
        <f>Y6+Y7+Y8+Y9+Y10+Y11+Y12+Y13+Y14+Y15+Y16+Y17+Y18+Y19+Y20+Y21+Y22+Y23+Y24+Y25+Y26+Y27+Y28+Y29+Y30+Y31+Y32+Y33</f>
        <v>167547.26136886</v>
      </c>
      <c r="Z34" s="78"/>
      <c r="AA34" s="78"/>
    </row>
    <row r="35" spans="2:30" x14ac:dyDescent="0.25">
      <c r="B35" s="59" t="s">
        <v>18</v>
      </c>
      <c r="C35" s="60">
        <v>15395</v>
      </c>
      <c r="D35" s="60">
        <v>146.6</v>
      </c>
      <c r="E35" s="60">
        <v>952</v>
      </c>
      <c r="F35" s="60">
        <v>166.9</v>
      </c>
      <c r="G35" s="60">
        <v>1908</v>
      </c>
      <c r="H35" s="60">
        <v>894.7</v>
      </c>
      <c r="I35" s="60">
        <v>3</v>
      </c>
      <c r="J35" s="60">
        <v>5.7</v>
      </c>
      <c r="K35" s="60">
        <v>4792</v>
      </c>
      <c r="L35" s="60">
        <v>954.7</v>
      </c>
      <c r="M35" s="60">
        <v>767</v>
      </c>
      <c r="N35" s="60">
        <v>39.700000000000003</v>
      </c>
      <c r="O35" s="60"/>
      <c r="P35" s="60"/>
      <c r="Q35" s="60"/>
      <c r="R35" s="60"/>
      <c r="S35" s="60">
        <v>9027</v>
      </c>
      <c r="T35" s="60">
        <v>876.9</v>
      </c>
      <c r="U35" s="60">
        <v>116</v>
      </c>
      <c r="V35" s="60">
        <v>49.9</v>
      </c>
      <c r="W35" s="60">
        <v>8172</v>
      </c>
      <c r="X35" s="60">
        <v>117.8</v>
      </c>
      <c r="Y35" s="17">
        <f>D35+F35+H35+J35+N35+P35+R35+T35+V35+X35+L35</f>
        <v>3252.9000000000005</v>
      </c>
      <c r="Z35" s="78"/>
      <c r="AA35" s="78"/>
    </row>
    <row r="36" spans="2:30" x14ac:dyDescent="0.25">
      <c r="B36" s="59" t="s">
        <v>145</v>
      </c>
      <c r="C36" s="61">
        <v>2650</v>
      </c>
      <c r="D36" s="61">
        <v>5.8</v>
      </c>
      <c r="E36" s="61">
        <v>1050</v>
      </c>
      <c r="F36" s="61">
        <v>379.3</v>
      </c>
      <c r="G36" s="61">
        <v>22126</v>
      </c>
      <c r="H36" s="61">
        <v>7375.7</v>
      </c>
      <c r="I36" s="61">
        <v>679</v>
      </c>
      <c r="J36" s="61">
        <v>1187.7</v>
      </c>
      <c r="K36" s="61">
        <v>9802</v>
      </c>
      <c r="L36" s="61">
        <v>485</v>
      </c>
      <c r="M36" s="61">
        <v>18000</v>
      </c>
      <c r="N36" s="61">
        <v>3240</v>
      </c>
      <c r="O36" s="61">
        <v>4280</v>
      </c>
      <c r="P36" s="61">
        <v>47</v>
      </c>
      <c r="Q36" s="61"/>
      <c r="R36" s="61"/>
      <c r="S36" s="61">
        <v>38024</v>
      </c>
      <c r="T36" s="61">
        <v>300.60000000000002</v>
      </c>
      <c r="U36" s="61">
        <v>293</v>
      </c>
      <c r="V36" s="61">
        <v>0</v>
      </c>
      <c r="W36" s="61">
        <v>47578</v>
      </c>
      <c r="X36" s="61">
        <v>500.2</v>
      </c>
      <c r="Y36" s="17">
        <f t="shared" ref="Y36:Y49" si="2">D36+F36+H36+J36+N36+P36+R36+T36+V36+X36+L36</f>
        <v>13521.300000000001</v>
      </c>
      <c r="Z36" s="78"/>
      <c r="AA36" s="78"/>
    </row>
    <row r="37" spans="2:30" x14ac:dyDescent="0.25">
      <c r="B37" s="59" t="s">
        <v>146</v>
      </c>
      <c r="C37" s="50">
        <v>0</v>
      </c>
      <c r="D37" s="49">
        <v>0</v>
      </c>
      <c r="E37" s="49">
        <v>578</v>
      </c>
      <c r="F37" s="49">
        <v>30</v>
      </c>
      <c r="G37" s="49">
        <v>10970</v>
      </c>
      <c r="H37" s="49">
        <v>2221.6999999999998</v>
      </c>
      <c r="I37" s="49"/>
      <c r="J37" s="49">
        <v>0</v>
      </c>
      <c r="K37" s="49">
        <v>1700</v>
      </c>
      <c r="L37" s="49">
        <v>214.4</v>
      </c>
      <c r="M37" s="50">
        <v>1800</v>
      </c>
      <c r="N37" s="49">
        <v>78</v>
      </c>
      <c r="O37" s="49">
        <v>700</v>
      </c>
      <c r="P37" s="49">
        <v>88.4</v>
      </c>
      <c r="Q37" s="49"/>
      <c r="R37" s="49">
        <v>0</v>
      </c>
      <c r="S37" s="49">
        <v>5150</v>
      </c>
      <c r="T37" s="49">
        <v>391</v>
      </c>
      <c r="U37" s="49">
        <v>360</v>
      </c>
      <c r="V37" s="49">
        <v>0</v>
      </c>
      <c r="W37" s="49">
        <v>6200</v>
      </c>
      <c r="X37" s="49">
        <v>150.30000000000001</v>
      </c>
      <c r="Y37" s="17">
        <f t="shared" si="2"/>
        <v>3173.8</v>
      </c>
      <c r="Z37" s="78"/>
      <c r="AA37" s="78"/>
    </row>
    <row r="38" spans="2:30" ht="16.5" customHeight="1" x14ac:dyDescent="0.25">
      <c r="B38" s="62" t="s">
        <v>159</v>
      </c>
      <c r="C38" s="60">
        <v>50176</v>
      </c>
      <c r="D38" s="60">
        <v>133.69999999999999</v>
      </c>
      <c r="E38" s="60">
        <v>676</v>
      </c>
      <c r="F38" s="60">
        <v>97.6</v>
      </c>
      <c r="G38" s="60">
        <v>5855</v>
      </c>
      <c r="H38" s="60">
        <v>2315.1</v>
      </c>
      <c r="I38" s="60">
        <v>289</v>
      </c>
      <c r="J38" s="60">
        <v>162.5</v>
      </c>
      <c r="K38" s="60">
        <v>4999</v>
      </c>
      <c r="L38" s="60">
        <v>343.5</v>
      </c>
      <c r="M38" s="60">
        <v>14947</v>
      </c>
      <c r="N38" s="60">
        <v>461.3</v>
      </c>
      <c r="O38" s="60">
        <v>540</v>
      </c>
      <c r="P38" s="60">
        <v>61.5</v>
      </c>
      <c r="Q38" s="60"/>
      <c r="R38" s="60"/>
      <c r="S38" s="60">
        <v>5890</v>
      </c>
      <c r="T38" s="60">
        <v>237.1</v>
      </c>
      <c r="U38" s="60">
        <v>1075</v>
      </c>
      <c r="V38" s="60">
        <v>133.69999999999999</v>
      </c>
      <c r="W38" s="60">
        <v>36692</v>
      </c>
      <c r="X38" s="60">
        <v>649.70000000000005</v>
      </c>
      <c r="Y38" s="17">
        <f t="shared" si="2"/>
        <v>4595.7</v>
      </c>
      <c r="Z38" s="78"/>
      <c r="AA38" s="78"/>
    </row>
    <row r="39" spans="2:30" ht="25.5" x14ac:dyDescent="0.25">
      <c r="B39" s="63" t="s">
        <v>155</v>
      </c>
      <c r="C39" s="53">
        <v>24740</v>
      </c>
      <c r="D39" s="52">
        <v>73</v>
      </c>
      <c r="E39" s="53">
        <v>521</v>
      </c>
      <c r="F39" s="52">
        <v>70</v>
      </c>
      <c r="G39" s="51">
        <v>2950</v>
      </c>
      <c r="H39" s="64">
        <v>1529</v>
      </c>
      <c r="I39" s="53">
        <v>1046</v>
      </c>
      <c r="J39" s="54">
        <v>447</v>
      </c>
      <c r="K39" s="52">
        <v>4360</v>
      </c>
      <c r="L39" s="52">
        <v>505</v>
      </c>
      <c r="M39" s="53">
        <v>7367</v>
      </c>
      <c r="N39" s="56">
        <v>416</v>
      </c>
      <c r="O39" s="56">
        <v>0</v>
      </c>
      <c r="P39" s="56">
        <v>0</v>
      </c>
      <c r="Q39" s="56">
        <v>0</v>
      </c>
      <c r="R39" s="56">
        <v>0</v>
      </c>
      <c r="S39" s="51">
        <v>24908</v>
      </c>
      <c r="T39" s="52">
        <v>1586</v>
      </c>
      <c r="U39" s="51">
        <v>1375</v>
      </c>
      <c r="V39" s="52">
        <v>297</v>
      </c>
      <c r="W39" s="51">
        <v>24730</v>
      </c>
      <c r="X39" s="52">
        <v>420</v>
      </c>
      <c r="Y39" s="17">
        <f t="shared" si="2"/>
        <v>5343</v>
      </c>
      <c r="Z39" s="78"/>
      <c r="AA39" s="78"/>
    </row>
    <row r="40" spans="2:30" ht="25.9" customHeight="1" x14ac:dyDescent="0.25">
      <c r="B40" s="63" t="s">
        <v>147</v>
      </c>
      <c r="C40" s="60">
        <v>4490</v>
      </c>
      <c r="D40" s="60">
        <v>7.3</v>
      </c>
      <c r="E40" s="60">
        <v>772</v>
      </c>
      <c r="F40" s="60">
        <v>393.4</v>
      </c>
      <c r="G40" s="60">
        <v>2054</v>
      </c>
      <c r="H40" s="60">
        <v>1051</v>
      </c>
      <c r="I40" s="60">
        <v>0</v>
      </c>
      <c r="J40" s="60">
        <v>0</v>
      </c>
      <c r="K40" s="60">
        <v>1454</v>
      </c>
      <c r="L40" s="60">
        <v>196.2</v>
      </c>
      <c r="M40" s="60">
        <v>2579</v>
      </c>
      <c r="N40" s="60">
        <v>140.1</v>
      </c>
      <c r="O40" s="60">
        <v>300</v>
      </c>
      <c r="P40" s="60">
        <v>87</v>
      </c>
      <c r="Q40" s="60">
        <v>472</v>
      </c>
      <c r="R40" s="60">
        <v>21.8</v>
      </c>
      <c r="S40" s="60">
        <v>65872</v>
      </c>
      <c r="T40" s="60">
        <v>575.70000000000005</v>
      </c>
      <c r="U40" s="60">
        <v>206</v>
      </c>
      <c r="V40" s="60">
        <v>51</v>
      </c>
      <c r="W40" s="60">
        <v>28359</v>
      </c>
      <c r="X40" s="60">
        <v>274.8</v>
      </c>
      <c r="Y40" s="17">
        <f t="shared" si="2"/>
        <v>2798.3</v>
      </c>
      <c r="Z40" s="78"/>
      <c r="AA40" s="78"/>
    </row>
    <row r="41" spans="2:30" x14ac:dyDescent="0.25">
      <c r="B41" s="63" t="s">
        <v>148</v>
      </c>
      <c r="C41" s="60">
        <v>82070</v>
      </c>
      <c r="D41" s="60">
        <v>340.3</v>
      </c>
      <c r="E41" s="60">
        <v>292</v>
      </c>
      <c r="F41" s="60">
        <v>63.5</v>
      </c>
      <c r="G41" s="60">
        <v>2099</v>
      </c>
      <c r="H41" s="60">
        <v>254.3</v>
      </c>
      <c r="I41" s="60">
        <v>59</v>
      </c>
      <c r="J41" s="60">
        <v>88.5</v>
      </c>
      <c r="K41" s="60">
        <v>4602</v>
      </c>
      <c r="L41" s="65">
        <v>985.3</v>
      </c>
      <c r="M41" s="60">
        <v>1876</v>
      </c>
      <c r="N41" s="60">
        <v>87.9</v>
      </c>
      <c r="O41" s="60">
        <v>320</v>
      </c>
      <c r="P41" s="60">
        <v>37.299999999999997</v>
      </c>
      <c r="Q41" s="60">
        <v>6172</v>
      </c>
      <c r="R41" s="60">
        <v>208.7</v>
      </c>
      <c r="S41" s="60">
        <v>20008</v>
      </c>
      <c r="T41" s="60">
        <v>92.2</v>
      </c>
      <c r="U41" s="60">
        <v>1435</v>
      </c>
      <c r="V41" s="60">
        <v>294.5</v>
      </c>
      <c r="W41" s="60">
        <v>44315</v>
      </c>
      <c r="X41" s="60">
        <v>439</v>
      </c>
      <c r="Y41" s="17">
        <f t="shared" si="2"/>
        <v>2891.5</v>
      </c>
      <c r="Z41" s="78"/>
      <c r="AA41" s="78"/>
    </row>
    <row r="42" spans="2:30" x14ac:dyDescent="0.25">
      <c r="B42" s="63" t="s">
        <v>19</v>
      </c>
      <c r="C42" s="49">
        <v>33400</v>
      </c>
      <c r="D42" s="49">
        <v>334</v>
      </c>
      <c r="E42" s="49">
        <v>579</v>
      </c>
      <c r="F42" s="49">
        <v>297.60000000000002</v>
      </c>
      <c r="G42" s="49">
        <v>2862</v>
      </c>
      <c r="H42" s="49">
        <v>2246.6999999999998</v>
      </c>
      <c r="I42" s="49">
        <v>110</v>
      </c>
      <c r="J42" s="49">
        <v>55</v>
      </c>
      <c r="K42" s="49">
        <v>680</v>
      </c>
      <c r="L42" s="49">
        <v>233.6</v>
      </c>
      <c r="M42" s="50">
        <v>950</v>
      </c>
      <c r="N42" s="49">
        <v>18</v>
      </c>
      <c r="O42" s="49">
        <v>900</v>
      </c>
      <c r="P42" s="49">
        <v>243</v>
      </c>
      <c r="Q42" s="49"/>
      <c r="R42" s="49"/>
      <c r="S42" s="49">
        <v>9900</v>
      </c>
      <c r="T42" s="49">
        <v>10.9</v>
      </c>
      <c r="U42" s="49">
        <v>547</v>
      </c>
      <c r="V42" s="49">
        <v>122</v>
      </c>
      <c r="W42" s="49">
        <v>12650</v>
      </c>
      <c r="X42" s="49">
        <v>187.2</v>
      </c>
      <c r="Y42" s="17">
        <f t="shared" si="2"/>
        <v>3747.9999999999995</v>
      </c>
      <c r="Z42" s="78"/>
      <c r="AA42" s="78"/>
    </row>
    <row r="43" spans="2:30" x14ac:dyDescent="0.25">
      <c r="B43" s="63" t="s">
        <v>149</v>
      </c>
      <c r="C43" s="60">
        <v>8750</v>
      </c>
      <c r="D43" s="60">
        <v>45.7</v>
      </c>
      <c r="E43" s="60">
        <v>592</v>
      </c>
      <c r="F43" s="60">
        <v>173.4</v>
      </c>
      <c r="G43" s="60">
        <v>13956</v>
      </c>
      <c r="H43" s="60">
        <v>3775.5</v>
      </c>
      <c r="I43" s="60">
        <v>350</v>
      </c>
      <c r="J43" s="60">
        <v>168</v>
      </c>
      <c r="K43" s="60">
        <v>1635</v>
      </c>
      <c r="L43" s="60">
        <v>228.1</v>
      </c>
      <c r="M43" s="60">
        <v>3348</v>
      </c>
      <c r="N43" s="60">
        <v>170.3</v>
      </c>
      <c r="O43" s="60">
        <v>2045</v>
      </c>
      <c r="P43" s="60">
        <v>193.2</v>
      </c>
      <c r="Q43" s="60">
        <v>1300</v>
      </c>
      <c r="R43" s="60">
        <v>10.5</v>
      </c>
      <c r="S43" s="60">
        <v>7196</v>
      </c>
      <c r="T43" s="60">
        <v>35.6</v>
      </c>
      <c r="U43" s="60">
        <v>0</v>
      </c>
      <c r="V43" s="60">
        <v>0</v>
      </c>
      <c r="W43" s="60">
        <v>48330</v>
      </c>
      <c r="X43" s="60">
        <v>586.29999999999995</v>
      </c>
      <c r="Y43" s="17">
        <f t="shared" si="2"/>
        <v>5386.6000000000013</v>
      </c>
      <c r="Z43" s="78"/>
      <c r="AA43" s="78"/>
    </row>
    <row r="44" spans="2:30" x14ac:dyDescent="0.25">
      <c r="B44" s="63" t="s">
        <v>79</v>
      </c>
      <c r="C44" s="60">
        <v>6100</v>
      </c>
      <c r="D44" s="60">
        <v>11.2</v>
      </c>
      <c r="E44" s="60">
        <v>74</v>
      </c>
      <c r="F44" s="60">
        <v>23.1</v>
      </c>
      <c r="G44" s="60">
        <v>40</v>
      </c>
      <c r="H44" s="60">
        <v>24.5</v>
      </c>
      <c r="I44" s="60">
        <v>66</v>
      </c>
      <c r="J44" s="60">
        <v>120.9</v>
      </c>
      <c r="K44" s="60">
        <v>270</v>
      </c>
      <c r="L44" s="60">
        <v>33.700000000000003</v>
      </c>
      <c r="M44" s="60">
        <v>134</v>
      </c>
      <c r="N44" s="60">
        <v>4.2</v>
      </c>
      <c r="O44" s="60">
        <v>3800</v>
      </c>
      <c r="P44" s="60">
        <v>100.8</v>
      </c>
      <c r="Q44" s="60">
        <v>114</v>
      </c>
      <c r="R44" s="60">
        <v>24.3</v>
      </c>
      <c r="S44" s="60"/>
      <c r="T44" s="60"/>
      <c r="U44" s="60">
        <v>131</v>
      </c>
      <c r="V44" s="60">
        <v>34.5</v>
      </c>
      <c r="W44" s="60">
        <v>11600</v>
      </c>
      <c r="X44" s="60">
        <v>30.5</v>
      </c>
      <c r="Y44" s="17">
        <f t="shared" si="2"/>
        <v>407.7</v>
      </c>
      <c r="Z44" s="78"/>
      <c r="AA44" s="78"/>
      <c r="AB44" s="1" t="s">
        <v>121</v>
      </c>
    </row>
    <row r="45" spans="2:30" x14ac:dyDescent="0.25">
      <c r="B45" s="63" t="s">
        <v>80</v>
      </c>
      <c r="C45" s="60">
        <v>1500</v>
      </c>
      <c r="D45" s="60">
        <v>16</v>
      </c>
      <c r="E45" s="60">
        <v>8</v>
      </c>
      <c r="F45" s="60">
        <v>4</v>
      </c>
      <c r="G45" s="60"/>
      <c r="H45" s="60"/>
      <c r="I45" s="60">
        <v>440</v>
      </c>
      <c r="J45" s="60">
        <v>133</v>
      </c>
      <c r="K45" s="60">
        <v>5</v>
      </c>
      <c r="L45" s="60">
        <v>11</v>
      </c>
      <c r="M45" s="60">
        <v>143</v>
      </c>
      <c r="N45" s="60">
        <v>200</v>
      </c>
      <c r="O45" s="60">
        <v>0</v>
      </c>
      <c r="P45" s="60">
        <v>0</v>
      </c>
      <c r="Q45" s="60">
        <v>1300</v>
      </c>
      <c r="R45" s="60">
        <v>29</v>
      </c>
      <c r="S45" s="60">
        <v>40</v>
      </c>
      <c r="T45" s="60">
        <v>8</v>
      </c>
      <c r="U45" s="60">
        <v>79</v>
      </c>
      <c r="V45" s="60">
        <v>27</v>
      </c>
      <c r="W45" s="60">
        <v>8050</v>
      </c>
      <c r="X45" s="60">
        <v>81</v>
      </c>
      <c r="Y45" s="17">
        <f t="shared" si="2"/>
        <v>509</v>
      </c>
      <c r="Z45" s="78" t="s">
        <v>121</v>
      </c>
      <c r="AA45" s="78"/>
    </row>
    <row r="46" spans="2:30" x14ac:dyDescent="0.25">
      <c r="B46" s="63" t="s">
        <v>103</v>
      </c>
      <c r="C46" s="60">
        <v>5152</v>
      </c>
      <c r="D46" s="60">
        <v>21.1</v>
      </c>
      <c r="E46" s="60">
        <v>422.21499999999997</v>
      </c>
      <c r="F46" s="60">
        <v>143.9</v>
      </c>
      <c r="G46" s="60">
        <v>22</v>
      </c>
      <c r="H46" s="60">
        <v>11</v>
      </c>
      <c r="I46" s="60">
        <v>61</v>
      </c>
      <c r="J46" s="60">
        <v>72.3</v>
      </c>
      <c r="K46" s="60">
        <v>195</v>
      </c>
      <c r="L46" s="60">
        <v>31.3</v>
      </c>
      <c r="M46" s="60">
        <v>230</v>
      </c>
      <c r="N46" s="60">
        <v>21.8</v>
      </c>
      <c r="O46" s="60">
        <v>2480</v>
      </c>
      <c r="P46" s="60">
        <v>691.6</v>
      </c>
      <c r="Q46" s="60">
        <v>901</v>
      </c>
      <c r="R46" s="60">
        <v>14.6</v>
      </c>
      <c r="S46" s="60">
        <v>17</v>
      </c>
      <c r="T46" s="60">
        <v>1.8</v>
      </c>
      <c r="U46" s="60">
        <v>48</v>
      </c>
      <c r="V46" s="60">
        <v>17</v>
      </c>
      <c r="W46" s="60">
        <v>2977</v>
      </c>
      <c r="X46" s="60">
        <v>23.4</v>
      </c>
      <c r="Y46" s="17">
        <f t="shared" si="2"/>
        <v>1049.8</v>
      </c>
      <c r="Z46" s="78"/>
      <c r="AA46" s="78"/>
      <c r="AB46" s="1" t="s">
        <v>121</v>
      </c>
    </row>
    <row r="47" spans="2:30" x14ac:dyDescent="0.25">
      <c r="B47" s="63" t="s">
        <v>20</v>
      </c>
      <c r="C47" s="60">
        <v>350</v>
      </c>
      <c r="D47" s="60">
        <v>6.1</v>
      </c>
      <c r="E47" s="60">
        <v>558</v>
      </c>
      <c r="F47" s="60">
        <v>91.5</v>
      </c>
      <c r="G47" s="60">
        <v>740</v>
      </c>
      <c r="H47" s="60">
        <v>336.4</v>
      </c>
      <c r="I47" s="60">
        <v>0</v>
      </c>
      <c r="J47" s="60">
        <v>0</v>
      </c>
      <c r="K47" s="60">
        <v>1200</v>
      </c>
      <c r="L47" s="60">
        <v>167.4</v>
      </c>
      <c r="M47" s="60">
        <v>2180</v>
      </c>
      <c r="N47" s="60">
        <v>110.9</v>
      </c>
      <c r="O47" s="60">
        <v>0</v>
      </c>
      <c r="P47" s="60">
        <v>0</v>
      </c>
      <c r="Q47" s="60">
        <v>0</v>
      </c>
      <c r="R47" s="60">
        <v>0</v>
      </c>
      <c r="S47" s="60">
        <v>7440</v>
      </c>
      <c r="T47" s="60">
        <v>306.60000000000002</v>
      </c>
      <c r="U47" s="60">
        <v>40</v>
      </c>
      <c r="V47" s="60">
        <v>15.4</v>
      </c>
      <c r="W47" s="60">
        <v>10970</v>
      </c>
      <c r="X47" s="60">
        <v>154.5</v>
      </c>
      <c r="Y47" s="17">
        <f t="shared" si="2"/>
        <v>1188.8</v>
      </c>
      <c r="Z47" s="78"/>
      <c r="AA47" s="78" t="s">
        <v>121</v>
      </c>
      <c r="AB47" s="1" t="s">
        <v>121</v>
      </c>
      <c r="AC47" s="1" t="s">
        <v>121</v>
      </c>
    </row>
    <row r="48" spans="2:30" x14ac:dyDescent="0.25">
      <c r="B48" s="63" t="s">
        <v>21</v>
      </c>
      <c r="C48" s="60">
        <v>2000</v>
      </c>
      <c r="D48" s="60">
        <v>3</v>
      </c>
      <c r="E48" s="60">
        <v>160</v>
      </c>
      <c r="F48" s="60">
        <v>49.3</v>
      </c>
      <c r="G48" s="60">
        <v>247</v>
      </c>
      <c r="H48" s="60">
        <v>39.5</v>
      </c>
      <c r="I48" s="60">
        <v>33</v>
      </c>
      <c r="J48" s="60">
        <v>29.7</v>
      </c>
      <c r="K48" s="60">
        <v>315</v>
      </c>
      <c r="L48" s="60">
        <v>23.6</v>
      </c>
      <c r="M48" s="60"/>
      <c r="N48" s="60"/>
      <c r="O48" s="60">
        <v>500</v>
      </c>
      <c r="P48" s="60">
        <v>10</v>
      </c>
      <c r="Q48" s="60"/>
      <c r="R48" s="60"/>
      <c r="S48" s="60">
        <v>560</v>
      </c>
      <c r="T48" s="60">
        <v>18.399999999999999</v>
      </c>
      <c r="U48" s="60">
        <v>168</v>
      </c>
      <c r="V48" s="60">
        <v>28.1</v>
      </c>
      <c r="W48" s="60">
        <v>2840</v>
      </c>
      <c r="X48" s="60">
        <v>67.5</v>
      </c>
      <c r="Y48" s="17">
        <f t="shared" si="2"/>
        <v>269.10000000000002</v>
      </c>
      <c r="Z48" s="78" t="s">
        <v>121</v>
      </c>
      <c r="AA48" s="78" t="s">
        <v>121</v>
      </c>
      <c r="AB48" s="1" t="s">
        <v>121</v>
      </c>
      <c r="AC48" s="1" t="s">
        <v>121</v>
      </c>
      <c r="AD48" s="1" t="s">
        <v>121</v>
      </c>
    </row>
    <row r="49" spans="2:30" ht="15.75" thickBot="1" x14ac:dyDescent="0.3">
      <c r="B49" s="63" t="s">
        <v>156</v>
      </c>
      <c r="C49" s="66">
        <v>2900</v>
      </c>
      <c r="D49" s="60">
        <v>5</v>
      </c>
      <c r="E49" s="60">
        <v>275</v>
      </c>
      <c r="F49" s="60">
        <v>33</v>
      </c>
      <c r="G49" s="60">
        <v>385</v>
      </c>
      <c r="H49" s="60">
        <v>485</v>
      </c>
      <c r="I49" s="60">
        <v>11</v>
      </c>
      <c r="J49" s="60">
        <v>13</v>
      </c>
      <c r="K49" s="60">
        <v>400</v>
      </c>
      <c r="L49" s="60">
        <v>56</v>
      </c>
      <c r="M49" s="60">
        <v>2310</v>
      </c>
      <c r="N49" s="60">
        <v>43</v>
      </c>
      <c r="O49" s="60"/>
      <c r="P49" s="60"/>
      <c r="Q49" s="60"/>
      <c r="R49" s="60"/>
      <c r="S49" s="60">
        <v>8370</v>
      </c>
      <c r="T49" s="60">
        <v>163</v>
      </c>
      <c r="U49" s="60">
        <v>200</v>
      </c>
      <c r="V49" s="60">
        <v>75</v>
      </c>
      <c r="W49" s="60">
        <v>17200</v>
      </c>
      <c r="X49" s="60">
        <v>241</v>
      </c>
      <c r="Y49" s="17">
        <f t="shared" si="2"/>
        <v>1114</v>
      </c>
      <c r="Z49" s="78"/>
      <c r="AA49" s="78" t="s">
        <v>121</v>
      </c>
      <c r="AC49" s="1" t="s">
        <v>121</v>
      </c>
    </row>
    <row r="50" spans="2:30" ht="15.75" thickBot="1" x14ac:dyDescent="0.3">
      <c r="B50" s="29" t="s">
        <v>82</v>
      </c>
      <c r="C50" s="30">
        <f t="shared" ref="C50:X50" si="3">SUM(C35:C49)</f>
        <v>239673</v>
      </c>
      <c r="D50" s="30">
        <f t="shared" si="3"/>
        <v>1148.8</v>
      </c>
      <c r="E50" s="30">
        <f t="shared" si="3"/>
        <v>7509.2150000000001</v>
      </c>
      <c r="F50" s="30">
        <f t="shared" si="3"/>
        <v>2016.5000000000002</v>
      </c>
      <c r="G50" s="30">
        <f t="shared" si="3"/>
        <v>66214</v>
      </c>
      <c r="H50" s="30">
        <f t="shared" si="3"/>
        <v>22560.1</v>
      </c>
      <c r="I50" s="30">
        <f t="shared" si="3"/>
        <v>3147</v>
      </c>
      <c r="J50" s="30">
        <f t="shared" si="3"/>
        <v>2483.3000000000002</v>
      </c>
      <c r="K50" s="30">
        <f t="shared" si="3"/>
        <v>36409</v>
      </c>
      <c r="L50" s="30">
        <f t="shared" si="3"/>
        <v>4468.8</v>
      </c>
      <c r="M50" s="30">
        <f t="shared" si="3"/>
        <v>56631</v>
      </c>
      <c r="N50" s="30">
        <f t="shared" si="3"/>
        <v>5031.2</v>
      </c>
      <c r="O50" s="30">
        <f t="shared" si="3"/>
        <v>15865</v>
      </c>
      <c r="P50" s="30">
        <f t="shared" si="3"/>
        <v>1559.8000000000002</v>
      </c>
      <c r="Q50" s="30">
        <f t="shared" si="3"/>
        <v>10259</v>
      </c>
      <c r="R50" s="30">
        <f t="shared" si="3"/>
        <v>308.90000000000003</v>
      </c>
      <c r="S50" s="30">
        <f t="shared" si="3"/>
        <v>202402</v>
      </c>
      <c r="T50" s="30">
        <f t="shared" si="3"/>
        <v>4603.8</v>
      </c>
      <c r="U50" s="30">
        <f t="shared" si="3"/>
        <v>6073</v>
      </c>
      <c r="V50" s="30">
        <f t="shared" si="3"/>
        <v>1145.0999999999999</v>
      </c>
      <c r="W50" s="30">
        <f t="shared" si="3"/>
        <v>310663</v>
      </c>
      <c r="X50" s="30">
        <f t="shared" si="3"/>
        <v>3923.2000000000003</v>
      </c>
      <c r="Y50" s="34">
        <f>D50+F50+H50+J50+N50+P50+R50+T50+V50+X50+L50</f>
        <v>49249.5</v>
      </c>
      <c r="Z50" s="78"/>
      <c r="AA50" s="78"/>
      <c r="AB50" s="1" t="s">
        <v>121</v>
      </c>
    </row>
    <row r="51" spans="2:30" s="44" customFormat="1" x14ac:dyDescent="0.25">
      <c r="B51" s="67" t="s">
        <v>11</v>
      </c>
      <c r="C51" s="91">
        <v>34050</v>
      </c>
      <c r="D51" s="92">
        <v>61.29</v>
      </c>
      <c r="E51" s="91">
        <v>1056</v>
      </c>
      <c r="F51" s="93">
        <v>618.29999999999995</v>
      </c>
      <c r="G51" s="91">
        <v>18169</v>
      </c>
      <c r="H51" s="92">
        <v>15805.8</v>
      </c>
      <c r="I51" s="91">
        <v>277</v>
      </c>
      <c r="J51" s="92">
        <v>1183.5</v>
      </c>
      <c r="K51" s="91">
        <v>1433</v>
      </c>
      <c r="L51" s="92">
        <v>177.2</v>
      </c>
      <c r="M51" s="91">
        <v>25525</v>
      </c>
      <c r="N51" s="93">
        <v>2326.1999999999998</v>
      </c>
      <c r="O51" s="91">
        <v>0</v>
      </c>
      <c r="P51" s="92">
        <v>0</v>
      </c>
      <c r="Q51" s="91">
        <v>0</v>
      </c>
      <c r="R51" s="92">
        <v>0</v>
      </c>
      <c r="S51" s="91">
        <v>11050</v>
      </c>
      <c r="T51" s="92">
        <v>1159.4000000000001</v>
      </c>
      <c r="U51" s="91">
        <v>2704</v>
      </c>
      <c r="V51" s="92">
        <v>611.6</v>
      </c>
      <c r="W51" s="94">
        <v>48270</v>
      </c>
      <c r="X51" s="69">
        <v>758.1</v>
      </c>
      <c r="Y51" s="74">
        <f t="shared" ref="Y51:Y59" si="4">D51+F51+H51+J51+N51+P51+R51+T51+V51+X51+L51</f>
        <v>22701.39</v>
      </c>
      <c r="Z51" s="78"/>
      <c r="AA51" s="78"/>
    </row>
    <row r="52" spans="2:30" s="44" customFormat="1" x14ac:dyDescent="0.25">
      <c r="B52" s="67" t="s">
        <v>6</v>
      </c>
      <c r="C52" s="95">
        <v>23950</v>
      </c>
      <c r="D52" s="96">
        <v>45.5</v>
      </c>
      <c r="E52" s="97">
        <v>565</v>
      </c>
      <c r="F52" s="98">
        <v>266.89999999999998</v>
      </c>
      <c r="G52" s="97">
        <v>1385</v>
      </c>
      <c r="H52" s="96">
        <v>692.91</v>
      </c>
      <c r="I52" s="97">
        <v>1014</v>
      </c>
      <c r="J52" s="96">
        <v>1238.0899999999999</v>
      </c>
      <c r="K52" s="97">
        <v>680</v>
      </c>
      <c r="L52" s="96">
        <v>107.44</v>
      </c>
      <c r="M52" s="97">
        <v>7625</v>
      </c>
      <c r="N52" s="96">
        <v>450.64</v>
      </c>
      <c r="O52" s="97">
        <v>0</v>
      </c>
      <c r="P52" s="96">
        <v>0</v>
      </c>
      <c r="Q52" s="97">
        <v>0</v>
      </c>
      <c r="R52" s="96">
        <v>0</v>
      </c>
      <c r="S52" s="97">
        <v>3400</v>
      </c>
      <c r="T52" s="96">
        <v>29.58</v>
      </c>
      <c r="U52" s="97">
        <v>476</v>
      </c>
      <c r="V52" s="96">
        <v>91.77</v>
      </c>
      <c r="W52" s="99">
        <v>15050</v>
      </c>
      <c r="X52" s="69">
        <v>177.59</v>
      </c>
      <c r="Y52" s="74">
        <f t="shared" si="4"/>
        <v>3100.4199999999996</v>
      </c>
      <c r="Z52" s="78"/>
      <c r="AA52" s="78"/>
    </row>
    <row r="53" spans="2:30" s="44" customFormat="1" x14ac:dyDescent="0.25">
      <c r="B53" s="67" t="s">
        <v>91</v>
      </c>
      <c r="C53" s="100">
        <v>67949</v>
      </c>
      <c r="D53" s="101">
        <v>322.8</v>
      </c>
      <c r="E53" s="102">
        <v>450</v>
      </c>
      <c r="F53" s="103">
        <v>52.9</v>
      </c>
      <c r="G53" s="102">
        <v>2080</v>
      </c>
      <c r="H53" s="101">
        <v>472.8</v>
      </c>
      <c r="I53" s="102">
        <v>330</v>
      </c>
      <c r="J53" s="101">
        <v>497.64</v>
      </c>
      <c r="K53" s="102">
        <v>0</v>
      </c>
      <c r="L53" s="104">
        <v>0</v>
      </c>
      <c r="M53" s="102">
        <v>3333</v>
      </c>
      <c r="N53" s="101">
        <v>182.3</v>
      </c>
      <c r="O53" s="102">
        <v>0</v>
      </c>
      <c r="P53" s="101">
        <v>0</v>
      </c>
      <c r="Q53" s="102">
        <v>0</v>
      </c>
      <c r="R53" s="101">
        <v>0</v>
      </c>
      <c r="S53" s="100">
        <v>5650</v>
      </c>
      <c r="T53" s="101">
        <v>8.3810000000000002</v>
      </c>
      <c r="U53" s="102">
        <v>0</v>
      </c>
      <c r="V53" s="101">
        <v>0</v>
      </c>
      <c r="W53" s="105">
        <v>25542</v>
      </c>
      <c r="X53" s="69">
        <v>368</v>
      </c>
      <c r="Y53" s="74">
        <f t="shared" si="4"/>
        <v>1904.8209999999999</v>
      </c>
      <c r="Z53" s="78"/>
      <c r="AA53" s="78"/>
    </row>
    <row r="54" spans="2:30" s="44" customFormat="1" x14ac:dyDescent="0.25">
      <c r="B54" s="67" t="s">
        <v>139</v>
      </c>
      <c r="C54" s="106">
        <v>3300</v>
      </c>
      <c r="D54" s="107">
        <v>15.9</v>
      </c>
      <c r="E54" s="91">
        <v>265</v>
      </c>
      <c r="F54" s="108">
        <v>111.2</v>
      </c>
      <c r="G54" s="91">
        <v>2973</v>
      </c>
      <c r="H54" s="107">
        <v>1677.9</v>
      </c>
      <c r="I54" s="94">
        <v>48</v>
      </c>
      <c r="J54" s="107">
        <v>52.6</v>
      </c>
      <c r="K54" s="94">
        <v>900</v>
      </c>
      <c r="L54" s="92">
        <v>130.9</v>
      </c>
      <c r="M54" s="91">
        <v>3650</v>
      </c>
      <c r="N54" s="107">
        <v>519</v>
      </c>
      <c r="O54" s="91">
        <v>930</v>
      </c>
      <c r="P54" s="107">
        <v>119.3</v>
      </c>
      <c r="Q54" s="91">
        <v>0</v>
      </c>
      <c r="R54" s="107">
        <v>0</v>
      </c>
      <c r="S54" s="91">
        <v>13650</v>
      </c>
      <c r="T54" s="107">
        <v>12.7</v>
      </c>
      <c r="U54" s="91">
        <v>800</v>
      </c>
      <c r="V54" s="107">
        <v>105.1</v>
      </c>
      <c r="W54" s="94">
        <v>12941</v>
      </c>
      <c r="X54" s="69">
        <v>244.9</v>
      </c>
      <c r="Y54" s="74">
        <f t="shared" si="4"/>
        <v>2989.5</v>
      </c>
      <c r="Z54" s="78"/>
      <c r="AA54" s="78"/>
    </row>
    <row r="55" spans="2:30" s="44" customFormat="1" x14ac:dyDescent="0.25">
      <c r="B55" s="67" t="s">
        <v>140</v>
      </c>
      <c r="C55" s="91">
        <v>7450</v>
      </c>
      <c r="D55" s="92">
        <v>68.7</v>
      </c>
      <c r="E55" s="91">
        <v>2876</v>
      </c>
      <c r="F55" s="93">
        <v>190.2</v>
      </c>
      <c r="G55" s="91">
        <v>7555</v>
      </c>
      <c r="H55" s="92">
        <v>2762.5</v>
      </c>
      <c r="I55" s="94">
        <v>281</v>
      </c>
      <c r="J55" s="92">
        <v>799.9</v>
      </c>
      <c r="K55" s="94">
        <v>0</v>
      </c>
      <c r="L55" s="92">
        <v>0</v>
      </c>
      <c r="M55" s="91">
        <v>200</v>
      </c>
      <c r="N55" s="92">
        <v>3.6</v>
      </c>
      <c r="O55" s="91">
        <v>0</v>
      </c>
      <c r="P55" s="92">
        <v>0</v>
      </c>
      <c r="Q55" s="91">
        <v>0</v>
      </c>
      <c r="R55" s="92">
        <v>0</v>
      </c>
      <c r="S55" s="91">
        <v>230</v>
      </c>
      <c r="T55" s="92">
        <v>0.3</v>
      </c>
      <c r="U55" s="91">
        <v>2490</v>
      </c>
      <c r="V55" s="92">
        <v>383.2</v>
      </c>
      <c r="W55" s="94">
        <v>31700</v>
      </c>
      <c r="X55" s="69">
        <v>577.5</v>
      </c>
      <c r="Y55" s="74">
        <f t="shared" si="4"/>
        <v>4785.9000000000005</v>
      </c>
      <c r="Z55" s="78"/>
      <c r="AA55" s="78"/>
    </row>
    <row r="56" spans="2:30" s="44" customFormat="1" x14ac:dyDescent="0.25">
      <c r="B56" s="67" t="s">
        <v>141</v>
      </c>
      <c r="C56" s="109">
        <v>76000</v>
      </c>
      <c r="D56" s="110">
        <v>152</v>
      </c>
      <c r="E56" s="109">
        <v>1337</v>
      </c>
      <c r="F56" s="111">
        <v>1455</v>
      </c>
      <c r="G56" s="109">
        <v>10250</v>
      </c>
      <c r="H56" s="110">
        <v>5270</v>
      </c>
      <c r="I56" s="112">
        <v>360</v>
      </c>
      <c r="J56" s="110">
        <v>374.1</v>
      </c>
      <c r="K56" s="109">
        <v>920</v>
      </c>
      <c r="L56" s="110">
        <v>723.3</v>
      </c>
      <c r="M56" s="109">
        <v>6445</v>
      </c>
      <c r="N56" s="110">
        <v>305.8</v>
      </c>
      <c r="O56" s="109">
        <v>0</v>
      </c>
      <c r="P56" s="110">
        <v>0</v>
      </c>
      <c r="Q56" s="109">
        <v>0</v>
      </c>
      <c r="R56" s="110">
        <v>0</v>
      </c>
      <c r="S56" s="109">
        <v>4060</v>
      </c>
      <c r="T56" s="110">
        <v>56</v>
      </c>
      <c r="U56" s="112">
        <v>1212</v>
      </c>
      <c r="V56" s="110">
        <v>698.9</v>
      </c>
      <c r="W56" s="112">
        <v>180700</v>
      </c>
      <c r="X56" s="69">
        <v>2891.2</v>
      </c>
      <c r="Y56" s="74">
        <f t="shared" si="4"/>
        <v>11926.3</v>
      </c>
      <c r="Z56" s="78"/>
      <c r="AA56" s="78"/>
    </row>
    <row r="57" spans="2:30" s="44" customFormat="1" x14ac:dyDescent="0.25">
      <c r="B57" s="67" t="s">
        <v>168</v>
      </c>
      <c r="C57" s="102">
        <v>46030</v>
      </c>
      <c r="D57" s="104">
        <v>423.4</v>
      </c>
      <c r="E57" s="102">
        <v>734</v>
      </c>
      <c r="F57" s="113">
        <v>101.1</v>
      </c>
      <c r="G57" s="102">
        <v>1290</v>
      </c>
      <c r="H57" s="104">
        <v>515.70000000000005</v>
      </c>
      <c r="I57" s="102">
        <v>65</v>
      </c>
      <c r="J57" s="104">
        <v>129.69999999999999</v>
      </c>
      <c r="K57" s="102">
        <v>2735</v>
      </c>
      <c r="L57" s="104">
        <v>262</v>
      </c>
      <c r="M57" s="102">
        <v>4150</v>
      </c>
      <c r="N57" s="104">
        <v>167.1</v>
      </c>
      <c r="O57" s="102">
        <v>0</v>
      </c>
      <c r="P57" s="104">
        <v>0</v>
      </c>
      <c r="Q57" s="102">
        <v>0</v>
      </c>
      <c r="R57" s="104">
        <v>0</v>
      </c>
      <c r="S57" s="102">
        <v>2710</v>
      </c>
      <c r="T57" s="104">
        <v>4</v>
      </c>
      <c r="U57" s="102">
        <v>635</v>
      </c>
      <c r="V57" s="104">
        <v>104</v>
      </c>
      <c r="W57" s="105">
        <v>43750</v>
      </c>
      <c r="X57" s="69">
        <v>789.5</v>
      </c>
      <c r="Y57" s="74">
        <f t="shared" si="4"/>
        <v>2496.5</v>
      </c>
      <c r="Z57" s="78"/>
      <c r="AA57" s="78"/>
    </row>
    <row r="58" spans="2:30" s="44" customFormat="1" x14ac:dyDescent="0.25">
      <c r="B58" s="67" t="s">
        <v>142</v>
      </c>
      <c r="C58" s="100">
        <v>54000</v>
      </c>
      <c r="D58" s="101">
        <v>344</v>
      </c>
      <c r="E58" s="102">
        <v>559</v>
      </c>
      <c r="F58" s="103">
        <v>180</v>
      </c>
      <c r="G58" s="102">
        <v>1360</v>
      </c>
      <c r="H58" s="101">
        <v>177.9</v>
      </c>
      <c r="I58" s="102">
        <v>230</v>
      </c>
      <c r="J58" s="101">
        <v>440.8</v>
      </c>
      <c r="K58" s="102">
        <v>1020</v>
      </c>
      <c r="L58" s="104">
        <v>199.4</v>
      </c>
      <c r="M58" s="102">
        <v>3348</v>
      </c>
      <c r="N58" s="101">
        <v>81</v>
      </c>
      <c r="O58" s="102">
        <v>0</v>
      </c>
      <c r="P58" s="101">
        <v>0</v>
      </c>
      <c r="Q58" s="102">
        <v>0</v>
      </c>
      <c r="R58" s="101">
        <v>0</v>
      </c>
      <c r="S58" s="102">
        <v>1000</v>
      </c>
      <c r="T58" s="101">
        <v>59.4</v>
      </c>
      <c r="U58" s="102">
        <v>450</v>
      </c>
      <c r="V58" s="101">
        <v>155</v>
      </c>
      <c r="W58" s="105">
        <v>85980</v>
      </c>
      <c r="X58" s="69">
        <v>1419</v>
      </c>
      <c r="Y58" s="74">
        <f t="shared" si="4"/>
        <v>3056.5000000000005</v>
      </c>
      <c r="Z58" s="78"/>
      <c r="AA58" s="78"/>
    </row>
    <row r="59" spans="2:30" s="44" customFormat="1" x14ac:dyDescent="0.25">
      <c r="B59" s="67" t="s">
        <v>143</v>
      </c>
      <c r="C59" s="102">
        <v>57300</v>
      </c>
      <c r="D59" s="104">
        <v>328.6</v>
      </c>
      <c r="E59" s="102">
        <v>402</v>
      </c>
      <c r="F59" s="113">
        <v>143.5</v>
      </c>
      <c r="G59" s="102">
        <v>10238</v>
      </c>
      <c r="H59" s="104">
        <v>4173.2</v>
      </c>
      <c r="I59" s="102">
        <v>84</v>
      </c>
      <c r="J59" s="104">
        <v>449</v>
      </c>
      <c r="K59" s="102">
        <v>852</v>
      </c>
      <c r="L59" s="104">
        <v>61.1</v>
      </c>
      <c r="M59" s="102">
        <v>5202</v>
      </c>
      <c r="N59" s="104">
        <v>410.1</v>
      </c>
      <c r="O59" s="102">
        <v>0</v>
      </c>
      <c r="P59" s="104">
        <v>0</v>
      </c>
      <c r="Q59" s="102">
        <v>0</v>
      </c>
      <c r="R59" s="104">
        <v>0</v>
      </c>
      <c r="S59" s="102">
        <v>16100</v>
      </c>
      <c r="T59" s="104">
        <v>17.2</v>
      </c>
      <c r="U59" s="105">
        <v>1591</v>
      </c>
      <c r="V59" s="104">
        <v>343.7</v>
      </c>
      <c r="W59" s="105">
        <v>19300</v>
      </c>
      <c r="X59" s="69">
        <v>376.3</v>
      </c>
      <c r="Y59" s="74">
        <f t="shared" si="4"/>
        <v>6302.7000000000007</v>
      </c>
      <c r="Z59" s="78"/>
      <c r="AA59" s="78"/>
    </row>
    <row r="60" spans="2:30" s="44" customFormat="1" x14ac:dyDescent="0.25">
      <c r="B60" s="67" t="s">
        <v>144</v>
      </c>
      <c r="C60" s="95">
        <v>14770</v>
      </c>
      <c r="D60" s="96">
        <v>29.7</v>
      </c>
      <c r="E60" s="97">
        <v>173</v>
      </c>
      <c r="F60" s="98">
        <v>58</v>
      </c>
      <c r="G60" s="97">
        <v>3751</v>
      </c>
      <c r="H60" s="96">
        <v>1746.5</v>
      </c>
      <c r="I60" s="97">
        <v>263</v>
      </c>
      <c r="J60" s="96">
        <v>729.5</v>
      </c>
      <c r="K60" s="97">
        <v>1000</v>
      </c>
      <c r="L60" s="96">
        <v>246.8</v>
      </c>
      <c r="M60" s="97">
        <v>1700</v>
      </c>
      <c r="N60" s="96">
        <v>187.4</v>
      </c>
      <c r="O60" s="97">
        <v>0</v>
      </c>
      <c r="P60" s="96">
        <v>0</v>
      </c>
      <c r="Q60" s="97">
        <v>158</v>
      </c>
      <c r="R60" s="96">
        <v>29.4</v>
      </c>
      <c r="S60" s="97">
        <v>0</v>
      </c>
      <c r="T60" s="96">
        <v>0</v>
      </c>
      <c r="U60" s="97">
        <v>623</v>
      </c>
      <c r="V60" s="96">
        <v>77.8</v>
      </c>
      <c r="W60" s="99">
        <v>36875</v>
      </c>
      <c r="X60" s="69">
        <v>820</v>
      </c>
      <c r="Y60" s="74">
        <f t="shared" ref="Y60:Y102" si="5">D60+F60+H60+J60+N60+P60+R60+T60+V60+X60+L60</f>
        <v>3925.1000000000004</v>
      </c>
      <c r="Z60" s="78"/>
      <c r="AA60" s="78"/>
      <c r="AB60" s="44" t="s">
        <v>121</v>
      </c>
      <c r="AD60" s="44" t="s">
        <v>121</v>
      </c>
    </row>
    <row r="61" spans="2:30" s="44" customFormat="1" x14ac:dyDescent="0.25">
      <c r="B61" s="67" t="s">
        <v>7</v>
      </c>
      <c r="C61" s="114">
        <v>5700</v>
      </c>
      <c r="D61" s="115">
        <v>20.8</v>
      </c>
      <c r="E61" s="114">
        <v>209</v>
      </c>
      <c r="F61" s="116">
        <v>55.6</v>
      </c>
      <c r="G61" s="114">
        <v>859</v>
      </c>
      <c r="H61" s="115">
        <v>661.9</v>
      </c>
      <c r="I61" s="114">
        <v>268</v>
      </c>
      <c r="J61" s="115">
        <v>391.4</v>
      </c>
      <c r="K61" s="114">
        <v>521</v>
      </c>
      <c r="L61" s="110">
        <v>69.8</v>
      </c>
      <c r="M61" s="109">
        <v>20598</v>
      </c>
      <c r="N61" s="115">
        <v>891.5</v>
      </c>
      <c r="O61" s="109">
        <v>0</v>
      </c>
      <c r="P61" s="115">
        <v>0</v>
      </c>
      <c r="Q61" s="114">
        <v>0</v>
      </c>
      <c r="R61" s="115">
        <v>0</v>
      </c>
      <c r="S61" s="114">
        <v>1800</v>
      </c>
      <c r="T61" s="115">
        <v>1.7</v>
      </c>
      <c r="U61" s="114">
        <v>397</v>
      </c>
      <c r="V61" s="115">
        <v>101.1</v>
      </c>
      <c r="W61" s="117">
        <v>2215</v>
      </c>
      <c r="X61" s="69">
        <v>35.6</v>
      </c>
      <c r="Y61" s="74">
        <f t="shared" si="5"/>
        <v>2229.4</v>
      </c>
      <c r="Z61" s="78"/>
      <c r="AA61" s="78"/>
      <c r="AB61" s="44" t="s">
        <v>121</v>
      </c>
    </row>
    <row r="62" spans="2:30" s="44" customFormat="1" x14ac:dyDescent="0.25">
      <c r="B62" s="67" t="s">
        <v>8</v>
      </c>
      <c r="C62" s="100">
        <v>5400</v>
      </c>
      <c r="D62" s="103">
        <v>27</v>
      </c>
      <c r="E62" s="100">
        <v>326</v>
      </c>
      <c r="F62" s="103">
        <v>174.2</v>
      </c>
      <c r="G62" s="100">
        <v>1800</v>
      </c>
      <c r="H62" s="101">
        <v>178.6</v>
      </c>
      <c r="I62" s="100">
        <v>0</v>
      </c>
      <c r="J62" s="101">
        <v>0</v>
      </c>
      <c r="K62" s="100">
        <v>0</v>
      </c>
      <c r="L62" s="104">
        <v>0</v>
      </c>
      <c r="M62" s="102">
        <v>7150</v>
      </c>
      <c r="N62" s="101">
        <v>57.2</v>
      </c>
      <c r="O62" s="102">
        <v>0</v>
      </c>
      <c r="P62" s="101">
        <v>0</v>
      </c>
      <c r="Q62" s="100">
        <v>0</v>
      </c>
      <c r="R62" s="101">
        <v>0</v>
      </c>
      <c r="S62" s="100">
        <v>700</v>
      </c>
      <c r="T62" s="101">
        <v>1.5</v>
      </c>
      <c r="U62" s="100">
        <v>560</v>
      </c>
      <c r="V62" s="101">
        <v>110</v>
      </c>
      <c r="W62" s="118">
        <v>28250</v>
      </c>
      <c r="X62" s="69">
        <v>423.7</v>
      </c>
      <c r="Y62" s="74">
        <f t="shared" si="5"/>
        <v>972.2</v>
      </c>
      <c r="Z62" s="78"/>
      <c r="AA62" s="78"/>
      <c r="AB62" s="44" t="s">
        <v>121</v>
      </c>
      <c r="AC62" s="44" t="s">
        <v>121</v>
      </c>
    </row>
    <row r="63" spans="2:30" s="44" customFormat="1" x14ac:dyDescent="0.25">
      <c r="B63" s="67" t="s">
        <v>9</v>
      </c>
      <c r="C63" s="119">
        <v>3400</v>
      </c>
      <c r="D63" s="120">
        <v>5.4</v>
      </c>
      <c r="E63" s="119">
        <v>367</v>
      </c>
      <c r="F63" s="121">
        <v>31.2</v>
      </c>
      <c r="G63" s="119">
        <v>596</v>
      </c>
      <c r="H63" s="120">
        <v>136.69999999999999</v>
      </c>
      <c r="I63" s="119">
        <v>162</v>
      </c>
      <c r="J63" s="120">
        <v>360.1</v>
      </c>
      <c r="K63" s="119">
        <v>870</v>
      </c>
      <c r="L63" s="122">
        <v>121.1</v>
      </c>
      <c r="M63" s="123">
        <v>2612</v>
      </c>
      <c r="N63" s="120">
        <v>73.400000000000006</v>
      </c>
      <c r="O63" s="119">
        <v>0</v>
      </c>
      <c r="P63" s="120">
        <v>0</v>
      </c>
      <c r="Q63" s="119">
        <v>0</v>
      </c>
      <c r="R63" s="120">
        <v>0</v>
      </c>
      <c r="S63" s="119">
        <v>2040</v>
      </c>
      <c r="T63" s="120">
        <v>19.2</v>
      </c>
      <c r="U63" s="119">
        <v>101</v>
      </c>
      <c r="V63" s="120">
        <v>33.9</v>
      </c>
      <c r="W63" s="124">
        <v>26710</v>
      </c>
      <c r="X63" s="69">
        <v>443</v>
      </c>
      <c r="Y63" s="74">
        <f t="shared" si="5"/>
        <v>1224</v>
      </c>
      <c r="Z63" s="78"/>
      <c r="AA63" s="78"/>
    </row>
    <row r="64" spans="2:30" s="44" customFormat="1" ht="15.75" thickBot="1" x14ac:dyDescent="0.3">
      <c r="B64" s="67" t="s">
        <v>10</v>
      </c>
      <c r="C64" s="125">
        <v>9000</v>
      </c>
      <c r="D64" s="126">
        <v>74.599999999999994</v>
      </c>
      <c r="E64" s="125">
        <v>169</v>
      </c>
      <c r="F64" s="127">
        <v>27.7</v>
      </c>
      <c r="G64" s="125">
        <v>305</v>
      </c>
      <c r="H64" s="126">
        <v>165.8</v>
      </c>
      <c r="I64" s="125">
        <v>261</v>
      </c>
      <c r="J64" s="128">
        <v>149.19999999999999</v>
      </c>
      <c r="K64" s="129">
        <v>0</v>
      </c>
      <c r="L64" s="126">
        <v>0</v>
      </c>
      <c r="M64" s="129">
        <v>2450</v>
      </c>
      <c r="N64" s="126">
        <v>138</v>
      </c>
      <c r="O64" s="125">
        <v>0</v>
      </c>
      <c r="P64" s="126">
        <v>0</v>
      </c>
      <c r="Q64" s="125">
        <v>0</v>
      </c>
      <c r="R64" s="126">
        <v>0</v>
      </c>
      <c r="S64" s="125">
        <v>1300</v>
      </c>
      <c r="T64" s="126">
        <v>4.2</v>
      </c>
      <c r="U64" s="130">
        <v>210</v>
      </c>
      <c r="V64" s="126">
        <v>37.799999999999997</v>
      </c>
      <c r="W64" s="130">
        <v>6350</v>
      </c>
      <c r="X64" s="69">
        <v>85.7</v>
      </c>
      <c r="Y64" s="74">
        <f t="shared" si="5"/>
        <v>683</v>
      </c>
      <c r="Z64" s="78" t="s">
        <v>121</v>
      </c>
      <c r="AA64" s="78" t="s">
        <v>121</v>
      </c>
    </row>
    <row r="65" spans="1:29" s="44" customFormat="1" x14ac:dyDescent="0.25">
      <c r="B65" s="67" t="s">
        <v>12</v>
      </c>
      <c r="C65" s="68">
        <v>36000</v>
      </c>
      <c r="D65" s="69">
        <v>64.8</v>
      </c>
      <c r="E65" s="70">
        <v>1050</v>
      </c>
      <c r="F65" s="69">
        <v>184.9</v>
      </c>
      <c r="G65" s="68">
        <v>9000</v>
      </c>
      <c r="H65" s="69">
        <v>6581</v>
      </c>
      <c r="I65" s="70">
        <v>0</v>
      </c>
      <c r="J65" s="71">
        <v>0</v>
      </c>
      <c r="K65" s="72">
        <v>0</v>
      </c>
      <c r="L65" s="71">
        <v>0</v>
      </c>
      <c r="M65" s="70">
        <v>4500</v>
      </c>
      <c r="N65" s="69">
        <v>34.4</v>
      </c>
      <c r="O65" s="73">
        <v>0</v>
      </c>
      <c r="P65" s="73">
        <v>0</v>
      </c>
      <c r="Q65" s="73">
        <v>0</v>
      </c>
      <c r="R65" s="73">
        <v>0</v>
      </c>
      <c r="S65" s="68">
        <v>0</v>
      </c>
      <c r="T65" s="69">
        <v>0</v>
      </c>
      <c r="U65" s="68">
        <v>6500</v>
      </c>
      <c r="V65" s="69">
        <v>1683.9</v>
      </c>
      <c r="W65" s="68">
        <v>116000</v>
      </c>
      <c r="X65" s="69">
        <v>2030</v>
      </c>
      <c r="Y65" s="74">
        <f t="shared" si="5"/>
        <v>10579</v>
      </c>
      <c r="Z65" s="78" t="s">
        <v>121</v>
      </c>
      <c r="AA65" s="78"/>
      <c r="AB65" s="44" t="s">
        <v>121</v>
      </c>
      <c r="AC65" s="44" t="s">
        <v>121</v>
      </c>
    </row>
    <row r="66" spans="1:29" s="44" customFormat="1" x14ac:dyDescent="0.25">
      <c r="B66" s="67" t="s">
        <v>90</v>
      </c>
      <c r="C66" s="68">
        <v>39000</v>
      </c>
      <c r="D66" s="69">
        <v>70.2</v>
      </c>
      <c r="E66" s="70">
        <v>29710</v>
      </c>
      <c r="F66" s="69">
        <v>347.89</v>
      </c>
      <c r="G66" s="68">
        <v>1041</v>
      </c>
      <c r="H66" s="69">
        <v>1186.7</v>
      </c>
      <c r="I66" s="70">
        <v>422</v>
      </c>
      <c r="J66" s="71">
        <v>2128</v>
      </c>
      <c r="K66" s="72">
        <v>0</v>
      </c>
      <c r="L66" s="71">
        <v>0</v>
      </c>
      <c r="M66" s="70">
        <v>1650</v>
      </c>
      <c r="N66" s="69">
        <v>16.170000000000002</v>
      </c>
      <c r="O66" s="73">
        <v>0</v>
      </c>
      <c r="P66" s="73">
        <v>0</v>
      </c>
      <c r="Q66" s="73">
        <v>0</v>
      </c>
      <c r="R66" s="73">
        <v>0</v>
      </c>
      <c r="S66" s="68">
        <v>0</v>
      </c>
      <c r="T66" s="69">
        <v>0</v>
      </c>
      <c r="U66" s="68">
        <v>0</v>
      </c>
      <c r="V66" s="69">
        <v>0</v>
      </c>
      <c r="W66" s="68">
        <v>109450</v>
      </c>
      <c r="X66" s="69">
        <v>1720.13</v>
      </c>
      <c r="Y66" s="74">
        <f t="shared" si="5"/>
        <v>5469.09</v>
      </c>
      <c r="Z66" s="78"/>
      <c r="AA66" s="78"/>
      <c r="AB66" s="44" t="s">
        <v>121</v>
      </c>
    </row>
    <row r="67" spans="1:29" s="44" customFormat="1" ht="15.75" thickBot="1" x14ac:dyDescent="0.3">
      <c r="B67" s="67" t="s">
        <v>109</v>
      </c>
      <c r="C67" s="68">
        <v>8840</v>
      </c>
      <c r="D67" s="69">
        <v>13.6</v>
      </c>
      <c r="E67" s="70">
        <v>78.94</v>
      </c>
      <c r="F67" s="69">
        <v>8.5</v>
      </c>
      <c r="G67" s="68">
        <v>409</v>
      </c>
      <c r="H67" s="69">
        <v>255.7</v>
      </c>
      <c r="I67" s="70">
        <v>0</v>
      </c>
      <c r="J67" s="71">
        <v>0</v>
      </c>
      <c r="K67" s="72">
        <v>0</v>
      </c>
      <c r="L67" s="71">
        <v>0</v>
      </c>
      <c r="M67" s="70">
        <v>1786</v>
      </c>
      <c r="N67" s="69">
        <v>15.1</v>
      </c>
      <c r="O67" s="73">
        <v>692</v>
      </c>
      <c r="P67" s="73">
        <v>5.66</v>
      </c>
      <c r="Q67" s="73">
        <v>0</v>
      </c>
      <c r="R67" s="73">
        <v>0</v>
      </c>
      <c r="S67" s="68">
        <v>313</v>
      </c>
      <c r="T67" s="69">
        <v>0.6</v>
      </c>
      <c r="U67" s="68">
        <v>14</v>
      </c>
      <c r="V67" s="69">
        <v>3.5</v>
      </c>
      <c r="W67" s="68">
        <v>6500</v>
      </c>
      <c r="X67" s="69">
        <v>87.75</v>
      </c>
      <c r="Y67" s="74">
        <f t="shared" si="5"/>
        <v>390.41000000000008</v>
      </c>
      <c r="Z67" s="78" t="s">
        <v>121</v>
      </c>
      <c r="AA67" s="78"/>
      <c r="AC67" s="44" t="s">
        <v>121</v>
      </c>
    </row>
    <row r="68" spans="1:29" ht="15.75" thickBot="1" x14ac:dyDescent="0.3">
      <c r="B68" s="29" t="s">
        <v>83</v>
      </c>
      <c r="C68" s="30">
        <f>SUM(C51:C67)</f>
        <v>492139</v>
      </c>
      <c r="D68" s="30">
        <f t="shared" ref="D68:X68" si="6">SUM(D51:D67)</f>
        <v>2068.29</v>
      </c>
      <c r="E68" s="30">
        <f t="shared" si="6"/>
        <v>40326.94</v>
      </c>
      <c r="F68" s="30">
        <f t="shared" si="6"/>
        <v>4007.0899999999992</v>
      </c>
      <c r="G68" s="30">
        <f t="shared" si="6"/>
        <v>73061</v>
      </c>
      <c r="H68" s="30">
        <f t="shared" si="6"/>
        <v>42461.61</v>
      </c>
      <c r="I68" s="30">
        <f t="shared" si="6"/>
        <v>4065</v>
      </c>
      <c r="J68" s="30">
        <f t="shared" si="6"/>
        <v>8923.5299999999988</v>
      </c>
      <c r="K68" s="30">
        <f t="shared" si="6"/>
        <v>10931</v>
      </c>
      <c r="L68" s="30">
        <f>SUM(L51:L67)</f>
        <v>2099.04</v>
      </c>
      <c r="M68" s="30">
        <f t="shared" si="6"/>
        <v>101924</v>
      </c>
      <c r="N68" s="30">
        <f t="shared" si="6"/>
        <v>5858.9099999999989</v>
      </c>
      <c r="O68" s="30">
        <f t="shared" si="6"/>
        <v>1622</v>
      </c>
      <c r="P68" s="30">
        <f t="shared" si="6"/>
        <v>124.96</v>
      </c>
      <c r="Q68" s="30">
        <f t="shared" si="6"/>
        <v>158</v>
      </c>
      <c r="R68" s="30">
        <f t="shared" si="6"/>
        <v>29.4</v>
      </c>
      <c r="S68" s="30">
        <f t="shared" si="6"/>
        <v>64003</v>
      </c>
      <c r="T68" s="30">
        <f t="shared" si="6"/>
        <v>1374.1610000000003</v>
      </c>
      <c r="U68" s="30">
        <f t="shared" si="6"/>
        <v>18763</v>
      </c>
      <c r="V68" s="30">
        <f t="shared" si="6"/>
        <v>4541.2700000000004</v>
      </c>
      <c r="W68" s="30">
        <f t="shared" si="6"/>
        <v>795583</v>
      </c>
      <c r="X68" s="30">
        <f t="shared" si="6"/>
        <v>13247.970000000001</v>
      </c>
      <c r="Y68" s="34">
        <f>Y51+Y52+Y53+Y54+Y55+Y56+Y57+Y58+Y59+Y60+Y61+Y62+Y63+Y64+Y65+Y66+Y67</f>
        <v>84736.230999999985</v>
      </c>
      <c r="Z68" s="78"/>
      <c r="AA68" s="78"/>
      <c r="AB68" s="1" t="s">
        <v>121</v>
      </c>
    </row>
    <row r="69" spans="1:29" s="27" customFormat="1" ht="15.75" customHeight="1" x14ac:dyDescent="0.25">
      <c r="A69" s="44"/>
      <c r="B69" s="15" t="s">
        <v>48</v>
      </c>
      <c r="C69" s="51">
        <v>33064</v>
      </c>
      <c r="D69" s="52">
        <v>100.51130000000001</v>
      </c>
      <c r="E69" s="53">
        <v>95</v>
      </c>
      <c r="F69" s="52">
        <v>27.66</v>
      </c>
      <c r="G69" s="51">
        <v>6430</v>
      </c>
      <c r="H69" s="52">
        <v>3416.72</v>
      </c>
      <c r="I69" s="53">
        <v>100</v>
      </c>
      <c r="J69" s="54">
        <v>550</v>
      </c>
      <c r="K69" s="55">
        <v>0</v>
      </c>
      <c r="L69" s="54">
        <v>0</v>
      </c>
      <c r="M69" s="53">
        <v>120</v>
      </c>
      <c r="N69" s="52">
        <v>12.96</v>
      </c>
      <c r="O69" s="56">
        <v>0</v>
      </c>
      <c r="P69" s="56">
        <v>0</v>
      </c>
      <c r="Q69" s="56">
        <v>0</v>
      </c>
      <c r="R69" s="56">
        <v>0</v>
      </c>
      <c r="S69" s="51">
        <v>3630</v>
      </c>
      <c r="T69" s="52">
        <v>167.21</v>
      </c>
      <c r="U69" s="51">
        <v>664</v>
      </c>
      <c r="V69" s="52">
        <v>123.16200000000001</v>
      </c>
      <c r="W69" s="51">
        <v>26600</v>
      </c>
      <c r="X69" s="52">
        <v>243</v>
      </c>
      <c r="Y69" s="17">
        <f t="shared" si="5"/>
        <v>4641.2232999999997</v>
      </c>
      <c r="Z69" s="78"/>
      <c r="AA69" s="78"/>
    </row>
    <row r="70" spans="1:29" s="27" customFormat="1" ht="15.75" customHeight="1" x14ac:dyDescent="0.25">
      <c r="A70" s="44"/>
      <c r="B70" s="15" t="s">
        <v>123</v>
      </c>
      <c r="C70" s="51">
        <v>7080</v>
      </c>
      <c r="D70" s="52">
        <v>70.8</v>
      </c>
      <c r="E70" s="53">
        <v>983</v>
      </c>
      <c r="F70" s="52">
        <v>481.6</v>
      </c>
      <c r="G70" s="51">
        <v>3724</v>
      </c>
      <c r="H70" s="52">
        <v>2191.7660000000001</v>
      </c>
      <c r="I70" s="53">
        <v>0</v>
      </c>
      <c r="J70" s="54">
        <v>0</v>
      </c>
      <c r="K70" s="55">
        <v>0</v>
      </c>
      <c r="L70" s="54">
        <v>0</v>
      </c>
      <c r="M70" s="53">
        <v>1350</v>
      </c>
      <c r="N70" s="52">
        <v>33.75</v>
      </c>
      <c r="O70" s="56">
        <v>1692</v>
      </c>
      <c r="P70" s="56">
        <v>211.5</v>
      </c>
      <c r="Q70" s="56">
        <v>0</v>
      </c>
      <c r="R70" s="56">
        <v>0</v>
      </c>
      <c r="S70" s="51">
        <v>8900</v>
      </c>
      <c r="T70" s="52">
        <v>8.01</v>
      </c>
      <c r="U70" s="51">
        <v>467</v>
      </c>
      <c r="V70" s="52">
        <v>106.33580000000001</v>
      </c>
      <c r="W70" s="51">
        <v>9328</v>
      </c>
      <c r="X70" s="52">
        <v>236.434</v>
      </c>
      <c r="Y70" s="17">
        <f t="shared" si="5"/>
        <v>3340.1958000000004</v>
      </c>
      <c r="Z70" s="78"/>
      <c r="AA70" s="78"/>
    </row>
    <row r="71" spans="1:29" s="27" customFormat="1" ht="15.75" customHeight="1" x14ac:dyDescent="0.25">
      <c r="A71" s="44"/>
      <c r="B71" s="15" t="s">
        <v>124</v>
      </c>
      <c r="C71" s="51">
        <v>13276</v>
      </c>
      <c r="D71" s="52">
        <v>294.36500000000001</v>
      </c>
      <c r="E71" s="53">
        <v>762</v>
      </c>
      <c r="F71" s="52">
        <v>575.42999999999995</v>
      </c>
      <c r="G71" s="51">
        <v>1985</v>
      </c>
      <c r="H71" s="52">
        <v>2273.645</v>
      </c>
      <c r="I71" s="53">
        <v>993</v>
      </c>
      <c r="J71" s="54">
        <v>1802.143</v>
      </c>
      <c r="K71" s="55">
        <v>1000</v>
      </c>
      <c r="L71" s="54">
        <v>75</v>
      </c>
      <c r="M71" s="53">
        <v>4000</v>
      </c>
      <c r="N71" s="52">
        <v>73.040000000000006</v>
      </c>
      <c r="O71" s="56">
        <v>1400</v>
      </c>
      <c r="P71" s="56">
        <v>280</v>
      </c>
      <c r="Q71" s="56">
        <v>0</v>
      </c>
      <c r="R71" s="56">
        <v>0</v>
      </c>
      <c r="S71" s="51">
        <v>8000</v>
      </c>
      <c r="T71" s="52">
        <v>7.6</v>
      </c>
      <c r="U71" s="51">
        <v>835</v>
      </c>
      <c r="V71" s="52">
        <v>210.41499999999999</v>
      </c>
      <c r="W71" s="51">
        <v>55220</v>
      </c>
      <c r="X71" s="52">
        <v>741.19</v>
      </c>
      <c r="Y71" s="17">
        <f t="shared" si="5"/>
        <v>6332.8280000000013</v>
      </c>
      <c r="Z71" s="78"/>
      <c r="AA71" s="78"/>
    </row>
    <row r="72" spans="1:29" s="27" customFormat="1" ht="15.75" customHeight="1" x14ac:dyDescent="0.25">
      <c r="A72" s="44"/>
      <c r="B72" s="15" t="s">
        <v>125</v>
      </c>
      <c r="C72" s="51">
        <v>5205</v>
      </c>
      <c r="D72" s="52">
        <v>115.699</v>
      </c>
      <c r="E72" s="53">
        <v>1144</v>
      </c>
      <c r="F72" s="52">
        <v>149.53299999999999</v>
      </c>
      <c r="G72" s="51">
        <v>1489</v>
      </c>
      <c r="H72" s="52">
        <v>800.65499999999997</v>
      </c>
      <c r="I72" s="53">
        <v>130</v>
      </c>
      <c r="J72" s="54">
        <v>793.88</v>
      </c>
      <c r="K72" s="55">
        <v>990</v>
      </c>
      <c r="L72" s="54">
        <v>2.97</v>
      </c>
      <c r="M72" s="53">
        <v>5455</v>
      </c>
      <c r="N72" s="52">
        <v>426.90300000000002</v>
      </c>
      <c r="O72" s="56">
        <v>0</v>
      </c>
      <c r="P72" s="56">
        <v>0</v>
      </c>
      <c r="Q72" s="56">
        <v>0</v>
      </c>
      <c r="R72" s="56">
        <v>0</v>
      </c>
      <c r="S72" s="51">
        <v>5735</v>
      </c>
      <c r="T72" s="52">
        <v>196.96299999999999</v>
      </c>
      <c r="U72" s="51">
        <v>2389</v>
      </c>
      <c r="V72" s="52">
        <v>787.28800000000001</v>
      </c>
      <c r="W72" s="51">
        <v>81250</v>
      </c>
      <c r="X72" s="52">
        <v>1189.489</v>
      </c>
      <c r="Y72" s="17">
        <f t="shared" si="5"/>
        <v>4463.38</v>
      </c>
      <c r="Z72" s="78"/>
      <c r="AA72" s="78"/>
    </row>
    <row r="73" spans="1:29" s="27" customFormat="1" ht="15.75" customHeight="1" x14ac:dyDescent="0.25">
      <c r="A73" s="44"/>
      <c r="B73" s="15" t="s">
        <v>126</v>
      </c>
      <c r="C73" s="51">
        <v>13450</v>
      </c>
      <c r="D73" s="52">
        <v>57.7</v>
      </c>
      <c r="E73" s="53">
        <v>1234</v>
      </c>
      <c r="F73" s="52">
        <v>789</v>
      </c>
      <c r="G73" s="51">
        <v>3365</v>
      </c>
      <c r="H73" s="52">
        <v>2634</v>
      </c>
      <c r="I73" s="53">
        <v>31</v>
      </c>
      <c r="J73" s="54">
        <v>155.6</v>
      </c>
      <c r="K73" s="55">
        <v>345</v>
      </c>
      <c r="L73" s="54">
        <v>48.127499999999998</v>
      </c>
      <c r="M73" s="53">
        <v>2800</v>
      </c>
      <c r="N73" s="52">
        <v>86.8</v>
      </c>
      <c r="O73" s="56">
        <v>0</v>
      </c>
      <c r="P73" s="56">
        <v>0</v>
      </c>
      <c r="Q73" s="56">
        <v>0</v>
      </c>
      <c r="R73" s="56">
        <v>0</v>
      </c>
      <c r="S73" s="51">
        <v>500</v>
      </c>
      <c r="T73" s="52">
        <v>0.5</v>
      </c>
      <c r="U73" s="51">
        <v>378</v>
      </c>
      <c r="V73" s="52">
        <v>143.63999999999999</v>
      </c>
      <c r="W73" s="51">
        <v>13000</v>
      </c>
      <c r="X73" s="52">
        <v>230</v>
      </c>
      <c r="Y73" s="17">
        <f t="shared" si="5"/>
        <v>4145.3674999999994</v>
      </c>
      <c r="Z73" s="78"/>
      <c r="AA73" s="78"/>
    </row>
    <row r="74" spans="1:29" s="27" customFormat="1" ht="15.75" customHeight="1" x14ac:dyDescent="0.25">
      <c r="A74" s="44"/>
      <c r="B74" s="15" t="s">
        <v>127</v>
      </c>
      <c r="C74" s="51">
        <v>6384</v>
      </c>
      <c r="D74" s="52">
        <v>123.4385</v>
      </c>
      <c r="E74" s="53">
        <v>5</v>
      </c>
      <c r="F74" s="52">
        <v>2.25</v>
      </c>
      <c r="G74" s="51">
        <v>3704</v>
      </c>
      <c r="H74" s="52">
        <v>4421.6943200000005</v>
      </c>
      <c r="I74" s="53">
        <v>72</v>
      </c>
      <c r="J74" s="54">
        <v>353.58800000000002</v>
      </c>
      <c r="K74" s="55">
        <v>940</v>
      </c>
      <c r="L74" s="54">
        <v>131.13</v>
      </c>
      <c r="M74" s="53">
        <v>1605</v>
      </c>
      <c r="N74" s="52">
        <v>125.645</v>
      </c>
      <c r="O74" s="56">
        <v>0</v>
      </c>
      <c r="P74" s="56">
        <v>0</v>
      </c>
      <c r="Q74" s="56">
        <v>0</v>
      </c>
      <c r="R74" s="56">
        <v>0</v>
      </c>
      <c r="S74" s="51">
        <v>19447</v>
      </c>
      <c r="T74" s="52">
        <v>258.12880000000001</v>
      </c>
      <c r="U74" s="51">
        <v>107</v>
      </c>
      <c r="V74" s="52">
        <v>6.6340000000000003</v>
      </c>
      <c r="W74" s="51">
        <v>9500</v>
      </c>
      <c r="X74" s="52">
        <v>275</v>
      </c>
      <c r="Y74" s="17">
        <f t="shared" si="5"/>
        <v>5697.5086200000014</v>
      </c>
      <c r="Z74" s="78"/>
      <c r="AA74" s="78"/>
    </row>
    <row r="75" spans="1:29" s="27" customFormat="1" ht="15.75" customHeight="1" x14ac:dyDescent="0.25">
      <c r="A75" s="44"/>
      <c r="B75" s="15" t="s">
        <v>128</v>
      </c>
      <c r="C75" s="51">
        <v>39080</v>
      </c>
      <c r="D75" s="52">
        <v>178.11263</v>
      </c>
      <c r="E75" s="53">
        <v>812</v>
      </c>
      <c r="F75" s="52">
        <v>126.36736999999999</v>
      </c>
      <c r="G75" s="51">
        <v>6155</v>
      </c>
      <c r="H75" s="52">
        <v>2854.8649999999998</v>
      </c>
      <c r="I75" s="53">
        <v>1410</v>
      </c>
      <c r="J75" s="54">
        <v>946.76499999999999</v>
      </c>
      <c r="K75" s="55">
        <v>0</v>
      </c>
      <c r="L75" s="54">
        <v>0</v>
      </c>
      <c r="M75" s="53">
        <v>3566</v>
      </c>
      <c r="N75" s="52">
        <v>85.981999999999999</v>
      </c>
      <c r="O75" s="56">
        <v>0</v>
      </c>
      <c r="P75" s="56">
        <v>0</v>
      </c>
      <c r="Q75" s="56">
        <v>0</v>
      </c>
      <c r="R75" s="56">
        <v>0</v>
      </c>
      <c r="S75" s="51">
        <v>1000</v>
      </c>
      <c r="T75" s="52">
        <v>6</v>
      </c>
      <c r="U75" s="51">
        <v>2751</v>
      </c>
      <c r="V75" s="52">
        <v>901.25692000000004</v>
      </c>
      <c r="W75" s="51">
        <v>38861</v>
      </c>
      <c r="X75" s="52">
        <v>577.28300000000002</v>
      </c>
      <c r="Y75" s="17">
        <f t="shared" si="5"/>
        <v>5676.6319199999998</v>
      </c>
      <c r="Z75" s="78"/>
      <c r="AA75" s="78"/>
    </row>
    <row r="76" spans="1:29" s="27" customFormat="1" ht="15.75" customHeight="1" x14ac:dyDescent="0.25">
      <c r="A76" s="44"/>
      <c r="B76" s="15" t="s">
        <v>129</v>
      </c>
      <c r="C76" s="51">
        <v>7200</v>
      </c>
      <c r="D76" s="52">
        <v>63.5</v>
      </c>
      <c r="E76" s="53">
        <v>498</v>
      </c>
      <c r="F76" s="52">
        <v>92.1</v>
      </c>
      <c r="G76" s="51">
        <v>2050</v>
      </c>
      <c r="H76" s="52">
        <v>2445.65</v>
      </c>
      <c r="I76" s="53">
        <v>335</v>
      </c>
      <c r="J76" s="54">
        <v>685.50199999999995</v>
      </c>
      <c r="K76" s="55">
        <v>0</v>
      </c>
      <c r="L76" s="54">
        <v>0</v>
      </c>
      <c r="M76" s="53">
        <v>6124</v>
      </c>
      <c r="N76" s="52">
        <v>551.88400000000001</v>
      </c>
      <c r="O76" s="56">
        <v>0</v>
      </c>
      <c r="P76" s="56">
        <v>0</v>
      </c>
      <c r="Q76" s="56">
        <v>0</v>
      </c>
      <c r="R76" s="56">
        <v>0</v>
      </c>
      <c r="S76" s="51">
        <v>2290</v>
      </c>
      <c r="T76" s="52">
        <v>3.137</v>
      </c>
      <c r="U76" s="51">
        <v>1682</v>
      </c>
      <c r="V76" s="52">
        <v>727.19399999999996</v>
      </c>
      <c r="W76" s="51">
        <v>4600</v>
      </c>
      <c r="X76" s="52">
        <v>47.19</v>
      </c>
      <c r="Y76" s="17">
        <f t="shared" si="5"/>
        <v>4616.1570000000002</v>
      </c>
      <c r="Z76" s="78"/>
      <c r="AA76" s="78"/>
    </row>
    <row r="77" spans="1:29" s="27" customFormat="1" ht="15.75" customHeight="1" x14ac:dyDescent="0.25">
      <c r="A77" s="44"/>
      <c r="B77" s="15" t="s">
        <v>130</v>
      </c>
      <c r="C77" s="51">
        <v>20311</v>
      </c>
      <c r="D77" s="52">
        <v>118.498</v>
      </c>
      <c r="E77" s="53">
        <v>1056</v>
      </c>
      <c r="F77" s="52">
        <v>313.19200000000001</v>
      </c>
      <c r="G77" s="51">
        <v>6077</v>
      </c>
      <c r="H77" s="52">
        <v>2757.2049999999999</v>
      </c>
      <c r="I77" s="53">
        <v>246</v>
      </c>
      <c r="J77" s="54">
        <v>480.16500000000002</v>
      </c>
      <c r="K77" s="55">
        <v>0</v>
      </c>
      <c r="L77" s="54">
        <v>0</v>
      </c>
      <c r="M77" s="53">
        <v>7482</v>
      </c>
      <c r="N77" s="52">
        <v>201.559</v>
      </c>
      <c r="O77" s="56">
        <v>0</v>
      </c>
      <c r="P77" s="56">
        <v>0</v>
      </c>
      <c r="Q77" s="56">
        <v>0</v>
      </c>
      <c r="R77" s="56">
        <v>0</v>
      </c>
      <c r="S77" s="51">
        <v>2860</v>
      </c>
      <c r="T77" s="52">
        <v>85.125</v>
      </c>
      <c r="U77" s="51">
        <v>916</v>
      </c>
      <c r="V77" s="52">
        <v>137.53399999999999</v>
      </c>
      <c r="W77" s="51">
        <v>58100</v>
      </c>
      <c r="X77" s="52">
        <v>484.21</v>
      </c>
      <c r="Y77" s="17">
        <f t="shared" si="5"/>
        <v>4577.4880000000003</v>
      </c>
      <c r="Z77" s="78"/>
      <c r="AA77" s="78"/>
    </row>
    <row r="78" spans="1:29" s="27" customFormat="1" ht="15.75" customHeight="1" x14ac:dyDescent="0.25">
      <c r="A78" s="44"/>
      <c r="B78" s="15" t="s">
        <v>131</v>
      </c>
      <c r="C78" s="51">
        <v>6500</v>
      </c>
      <c r="D78" s="52">
        <v>132.01400000000001</v>
      </c>
      <c r="E78" s="53">
        <v>144</v>
      </c>
      <c r="F78" s="52">
        <v>27.221</v>
      </c>
      <c r="G78" s="51">
        <v>500</v>
      </c>
      <c r="H78" s="52">
        <v>89.5</v>
      </c>
      <c r="I78" s="53">
        <v>584</v>
      </c>
      <c r="J78" s="54">
        <v>594</v>
      </c>
      <c r="K78" s="55">
        <v>550</v>
      </c>
      <c r="L78" s="54">
        <v>104.35</v>
      </c>
      <c r="M78" s="53">
        <v>1800</v>
      </c>
      <c r="N78" s="52">
        <v>50.601599999999998</v>
      </c>
      <c r="O78" s="56">
        <v>0</v>
      </c>
      <c r="P78" s="56">
        <v>0</v>
      </c>
      <c r="Q78" s="56">
        <v>0</v>
      </c>
      <c r="R78" s="56">
        <v>0</v>
      </c>
      <c r="S78" s="51">
        <v>5990</v>
      </c>
      <c r="T78" s="52">
        <v>17.97</v>
      </c>
      <c r="U78" s="51">
        <v>410</v>
      </c>
      <c r="V78" s="52">
        <v>117.98399999999999</v>
      </c>
      <c r="W78" s="51">
        <v>25900</v>
      </c>
      <c r="X78" s="52">
        <v>444.38099999999997</v>
      </c>
      <c r="Y78" s="17">
        <f t="shared" si="5"/>
        <v>1578.0216</v>
      </c>
      <c r="Z78" s="78"/>
      <c r="AA78" s="78"/>
    </row>
    <row r="79" spans="1:29" s="27" customFormat="1" ht="15.75" customHeight="1" x14ac:dyDescent="0.25">
      <c r="A79" s="44"/>
      <c r="B79" s="15" t="s">
        <v>49</v>
      </c>
      <c r="C79" s="51">
        <v>10430</v>
      </c>
      <c r="D79" s="52">
        <v>173.0624</v>
      </c>
      <c r="E79" s="53">
        <v>198</v>
      </c>
      <c r="F79" s="52">
        <v>21.45</v>
      </c>
      <c r="G79" s="51">
        <v>3900</v>
      </c>
      <c r="H79" s="52">
        <v>950.1</v>
      </c>
      <c r="I79" s="53">
        <v>0</v>
      </c>
      <c r="J79" s="54">
        <v>0</v>
      </c>
      <c r="K79" s="55">
        <v>0</v>
      </c>
      <c r="L79" s="54">
        <v>0</v>
      </c>
      <c r="M79" s="53">
        <v>585</v>
      </c>
      <c r="N79" s="52">
        <v>5.6464999999999996</v>
      </c>
      <c r="O79" s="56">
        <v>0</v>
      </c>
      <c r="P79" s="56">
        <v>0</v>
      </c>
      <c r="Q79" s="56">
        <v>0</v>
      </c>
      <c r="R79" s="56">
        <v>0</v>
      </c>
      <c r="S79" s="51">
        <v>5326</v>
      </c>
      <c r="T79" s="52">
        <v>6.4813999999999998</v>
      </c>
      <c r="U79" s="51">
        <v>1025</v>
      </c>
      <c r="V79" s="52">
        <v>164</v>
      </c>
      <c r="W79" s="51">
        <v>13333</v>
      </c>
      <c r="X79" s="52">
        <v>172.464</v>
      </c>
      <c r="Y79" s="17">
        <f t="shared" si="5"/>
        <v>1493.2042999999999</v>
      </c>
      <c r="Z79" s="78"/>
      <c r="AA79" s="78"/>
    </row>
    <row r="80" spans="1:29" s="27" customFormat="1" ht="15.75" customHeight="1" x14ac:dyDescent="0.25">
      <c r="A80" s="44"/>
      <c r="B80" s="15" t="s">
        <v>50</v>
      </c>
      <c r="C80" s="51">
        <v>2700</v>
      </c>
      <c r="D80" s="52">
        <v>73.224999999999994</v>
      </c>
      <c r="E80" s="53">
        <v>220</v>
      </c>
      <c r="F80" s="52">
        <v>63.895000000000003</v>
      </c>
      <c r="G80" s="51">
        <v>590</v>
      </c>
      <c r="H80" s="52">
        <v>240</v>
      </c>
      <c r="I80" s="53">
        <v>0</v>
      </c>
      <c r="J80" s="54">
        <v>0</v>
      </c>
      <c r="K80" s="55">
        <v>0</v>
      </c>
      <c r="L80" s="54">
        <v>0</v>
      </c>
      <c r="M80" s="53">
        <v>1500</v>
      </c>
      <c r="N80" s="52">
        <v>180</v>
      </c>
      <c r="O80" s="56">
        <v>0</v>
      </c>
      <c r="P80" s="56">
        <v>0</v>
      </c>
      <c r="Q80" s="56">
        <v>0</v>
      </c>
      <c r="R80" s="56">
        <v>0</v>
      </c>
      <c r="S80" s="51">
        <v>0</v>
      </c>
      <c r="T80" s="52">
        <v>0</v>
      </c>
      <c r="U80" s="51">
        <v>570</v>
      </c>
      <c r="V80" s="52">
        <v>217.22499999999999</v>
      </c>
      <c r="W80" s="51">
        <v>5000</v>
      </c>
      <c r="X80" s="52">
        <v>37.5</v>
      </c>
      <c r="Y80" s="17">
        <f t="shared" si="5"/>
        <v>811.84500000000003</v>
      </c>
      <c r="Z80" s="78"/>
      <c r="AA80" s="78"/>
      <c r="AB80" s="27" t="s">
        <v>121</v>
      </c>
    </row>
    <row r="81" spans="1:30" s="27" customFormat="1" ht="15.75" customHeight="1" x14ac:dyDescent="0.25">
      <c r="A81" s="44"/>
      <c r="B81" s="15" t="s">
        <v>51</v>
      </c>
      <c r="C81" s="51">
        <v>420</v>
      </c>
      <c r="D81" s="52">
        <v>7.2996000000000008</v>
      </c>
      <c r="E81" s="53">
        <v>140</v>
      </c>
      <c r="F81" s="52">
        <v>75.900000000000006</v>
      </c>
      <c r="G81" s="51">
        <v>3685</v>
      </c>
      <c r="H81" s="52">
        <v>3634.45</v>
      </c>
      <c r="I81" s="53">
        <v>0</v>
      </c>
      <c r="J81" s="54">
        <v>0</v>
      </c>
      <c r="K81" s="55">
        <v>0</v>
      </c>
      <c r="L81" s="54">
        <v>0</v>
      </c>
      <c r="M81" s="53">
        <v>3000</v>
      </c>
      <c r="N81" s="52">
        <v>54</v>
      </c>
      <c r="O81" s="56">
        <v>3203</v>
      </c>
      <c r="P81" s="56">
        <v>1057.6500000000001</v>
      </c>
      <c r="Q81" s="56">
        <v>0</v>
      </c>
      <c r="R81" s="56">
        <v>0</v>
      </c>
      <c r="S81" s="51">
        <v>14300</v>
      </c>
      <c r="T81" s="52">
        <v>137.57400000000001</v>
      </c>
      <c r="U81" s="51">
        <v>565</v>
      </c>
      <c r="V81" s="52">
        <v>199.75</v>
      </c>
      <c r="W81" s="51">
        <v>4620</v>
      </c>
      <c r="X81" s="52">
        <v>84.045000000000002</v>
      </c>
      <c r="Y81" s="17">
        <f t="shared" si="5"/>
        <v>5250.6686</v>
      </c>
      <c r="Z81" s="78"/>
      <c r="AA81" s="78"/>
    </row>
    <row r="82" spans="1:30" s="27" customFormat="1" ht="15.75" customHeight="1" x14ac:dyDescent="0.25">
      <c r="A82" s="44"/>
      <c r="B82" s="15" t="s">
        <v>52</v>
      </c>
      <c r="C82" s="51">
        <v>5640</v>
      </c>
      <c r="D82" s="52">
        <v>21.24</v>
      </c>
      <c r="E82" s="53">
        <v>388</v>
      </c>
      <c r="F82" s="52">
        <v>43.713999999999999</v>
      </c>
      <c r="G82" s="51">
        <v>226</v>
      </c>
      <c r="H82" s="52">
        <v>54.917999999999999</v>
      </c>
      <c r="I82" s="53">
        <v>83</v>
      </c>
      <c r="J82" s="54">
        <v>99.6</v>
      </c>
      <c r="K82" s="55">
        <v>0</v>
      </c>
      <c r="L82" s="54">
        <v>0</v>
      </c>
      <c r="M82" s="53">
        <v>686</v>
      </c>
      <c r="N82" s="52">
        <v>41.331499999999998</v>
      </c>
      <c r="O82" s="56">
        <v>0</v>
      </c>
      <c r="P82" s="56">
        <v>0</v>
      </c>
      <c r="Q82" s="56">
        <v>0</v>
      </c>
      <c r="R82" s="56">
        <v>0</v>
      </c>
      <c r="S82" s="51">
        <v>2100</v>
      </c>
      <c r="T82" s="52">
        <v>7.859</v>
      </c>
      <c r="U82" s="51">
        <v>343</v>
      </c>
      <c r="V82" s="52">
        <v>77.28716</v>
      </c>
      <c r="W82" s="51">
        <v>3600</v>
      </c>
      <c r="X82" s="52">
        <v>77.287000000000006</v>
      </c>
      <c r="Y82" s="17">
        <f t="shared" si="5"/>
        <v>423.23666000000003</v>
      </c>
      <c r="Z82" s="78"/>
      <c r="AA82" s="78"/>
    </row>
    <row r="83" spans="1:30" s="27" customFormat="1" ht="15.75" customHeight="1" x14ac:dyDescent="0.25">
      <c r="A83" s="44"/>
      <c r="B83" s="15" t="s">
        <v>100</v>
      </c>
      <c r="C83" s="51">
        <v>3850</v>
      </c>
      <c r="D83" s="52">
        <v>22.4815</v>
      </c>
      <c r="E83" s="53">
        <v>158</v>
      </c>
      <c r="F83" s="52">
        <v>15.8</v>
      </c>
      <c r="G83" s="51">
        <v>218</v>
      </c>
      <c r="H83" s="52">
        <v>203.83</v>
      </c>
      <c r="I83" s="53">
        <v>124</v>
      </c>
      <c r="J83" s="54">
        <v>139.12</v>
      </c>
      <c r="K83" s="55">
        <v>780</v>
      </c>
      <c r="L83" s="54">
        <v>108.81</v>
      </c>
      <c r="M83" s="53">
        <v>262</v>
      </c>
      <c r="N83" s="52">
        <v>2.9489000000000001</v>
      </c>
      <c r="O83" s="56">
        <v>0</v>
      </c>
      <c r="P83" s="56">
        <v>0</v>
      </c>
      <c r="Q83" s="56">
        <v>0</v>
      </c>
      <c r="R83" s="56">
        <v>0</v>
      </c>
      <c r="S83" s="51">
        <v>2440</v>
      </c>
      <c r="T83" s="52">
        <v>162.11000000000001</v>
      </c>
      <c r="U83" s="51">
        <v>142</v>
      </c>
      <c r="V83" s="52">
        <v>46.74</v>
      </c>
      <c r="W83" s="51">
        <v>11900</v>
      </c>
      <c r="X83" s="52">
        <v>238.726</v>
      </c>
      <c r="Y83" s="17">
        <f t="shared" si="5"/>
        <v>940.56639999999993</v>
      </c>
      <c r="Z83" s="78"/>
      <c r="AA83" s="78" t="s">
        <v>121</v>
      </c>
    </row>
    <row r="84" spans="1:30" s="27" customFormat="1" ht="15.75" customHeight="1" x14ac:dyDescent="0.25">
      <c r="A84" s="44"/>
      <c r="B84" s="15" t="s">
        <v>53</v>
      </c>
      <c r="C84" s="51">
        <v>9700</v>
      </c>
      <c r="D84" s="52">
        <v>33.950000000000003</v>
      </c>
      <c r="E84" s="53">
        <v>70</v>
      </c>
      <c r="F84" s="52">
        <v>12.682</v>
      </c>
      <c r="G84" s="51">
        <v>1980</v>
      </c>
      <c r="H84" s="52">
        <v>785.71</v>
      </c>
      <c r="I84" s="53">
        <v>83</v>
      </c>
      <c r="J84" s="54">
        <v>406.7</v>
      </c>
      <c r="K84" s="55">
        <v>0</v>
      </c>
      <c r="L84" s="54">
        <v>0</v>
      </c>
      <c r="M84" s="53">
        <v>1078</v>
      </c>
      <c r="N84" s="52">
        <v>41.12</v>
      </c>
      <c r="O84" s="56">
        <v>419</v>
      </c>
      <c r="P84" s="56">
        <v>146.65</v>
      </c>
      <c r="Q84" s="56">
        <v>0</v>
      </c>
      <c r="R84" s="56">
        <v>0</v>
      </c>
      <c r="S84" s="51">
        <v>1909</v>
      </c>
      <c r="T84" s="52">
        <v>61.3598</v>
      </c>
      <c r="U84" s="51">
        <v>263</v>
      </c>
      <c r="V84" s="52">
        <v>73.64</v>
      </c>
      <c r="W84" s="51">
        <v>7050</v>
      </c>
      <c r="X84" s="52">
        <v>185.35</v>
      </c>
      <c r="Y84" s="17">
        <f t="shared" si="5"/>
        <v>1747.1618000000001</v>
      </c>
      <c r="Z84" s="78"/>
      <c r="AA84" s="78"/>
      <c r="AB84" s="27" t="s">
        <v>121</v>
      </c>
    </row>
    <row r="85" spans="1:30" s="27" customFormat="1" ht="15.75" customHeight="1" x14ac:dyDescent="0.25">
      <c r="A85" s="44"/>
      <c r="B85" s="15" t="s">
        <v>54</v>
      </c>
      <c r="C85" s="51">
        <v>8600</v>
      </c>
      <c r="D85" s="52">
        <v>26.428000000000001</v>
      </c>
      <c r="E85" s="53">
        <v>3550</v>
      </c>
      <c r="F85" s="52">
        <v>14.775</v>
      </c>
      <c r="G85" s="51">
        <v>990</v>
      </c>
      <c r="H85" s="52">
        <v>445.5</v>
      </c>
      <c r="I85" s="53">
        <v>35</v>
      </c>
      <c r="J85" s="54">
        <v>80.5</v>
      </c>
      <c r="K85" s="55">
        <v>500</v>
      </c>
      <c r="L85" s="54">
        <v>69.75</v>
      </c>
      <c r="M85" s="53">
        <v>204</v>
      </c>
      <c r="N85" s="52">
        <v>37.698</v>
      </c>
      <c r="O85" s="56">
        <v>0</v>
      </c>
      <c r="P85" s="56">
        <v>0</v>
      </c>
      <c r="Q85" s="56">
        <v>0</v>
      </c>
      <c r="R85" s="56">
        <v>0</v>
      </c>
      <c r="S85" s="51">
        <v>800</v>
      </c>
      <c r="T85" s="52">
        <v>47.488</v>
      </c>
      <c r="U85" s="51">
        <v>80</v>
      </c>
      <c r="V85" s="52">
        <v>12</v>
      </c>
      <c r="W85" s="51">
        <v>11000</v>
      </c>
      <c r="X85" s="52">
        <v>234</v>
      </c>
      <c r="Y85" s="17">
        <f t="shared" si="5"/>
        <v>968.1389999999999</v>
      </c>
      <c r="Z85" s="78" t="s">
        <v>121</v>
      </c>
      <c r="AA85" s="78"/>
    </row>
    <row r="86" spans="1:30" s="27" customFormat="1" ht="15.75" customHeight="1" x14ac:dyDescent="0.25">
      <c r="A86" s="44"/>
      <c r="B86" s="15" t="s">
        <v>55</v>
      </c>
      <c r="C86" s="51">
        <v>1208</v>
      </c>
      <c r="D86" s="52">
        <v>5.76</v>
      </c>
      <c r="E86" s="53">
        <v>189</v>
      </c>
      <c r="F86" s="52">
        <v>38.880000000000003</v>
      </c>
      <c r="G86" s="51">
        <v>570</v>
      </c>
      <c r="H86" s="52">
        <v>269.14499999999998</v>
      </c>
      <c r="I86" s="53">
        <v>1</v>
      </c>
      <c r="J86" s="54">
        <v>9.5</v>
      </c>
      <c r="K86" s="55">
        <v>130</v>
      </c>
      <c r="L86" s="54">
        <v>14.3</v>
      </c>
      <c r="M86" s="53">
        <v>195</v>
      </c>
      <c r="N86" s="52">
        <v>24.785049999999998</v>
      </c>
      <c r="O86" s="56">
        <v>420</v>
      </c>
      <c r="P86" s="56">
        <v>105</v>
      </c>
      <c r="Q86" s="56">
        <v>0</v>
      </c>
      <c r="R86" s="56">
        <v>0</v>
      </c>
      <c r="S86" s="51">
        <v>0</v>
      </c>
      <c r="T86" s="52">
        <v>0</v>
      </c>
      <c r="U86" s="51">
        <v>115</v>
      </c>
      <c r="V86" s="52">
        <v>35.744999999999997</v>
      </c>
      <c r="W86" s="51">
        <v>1040</v>
      </c>
      <c r="X86" s="52">
        <v>25.06</v>
      </c>
      <c r="Y86" s="17">
        <f t="shared" si="5"/>
        <v>528.17504999999994</v>
      </c>
      <c r="Z86" s="78"/>
      <c r="AA86" s="78" t="s">
        <v>121</v>
      </c>
      <c r="AC86" s="27" t="s">
        <v>121</v>
      </c>
      <c r="AD86" s="27" t="s">
        <v>121</v>
      </c>
    </row>
    <row r="87" spans="1:30" s="27" customFormat="1" ht="15.75" customHeight="1" x14ac:dyDescent="0.25">
      <c r="A87" s="44"/>
      <c r="B87" s="15" t="s">
        <v>56</v>
      </c>
      <c r="C87" s="51">
        <v>0</v>
      </c>
      <c r="D87" s="52">
        <v>0</v>
      </c>
      <c r="E87" s="53">
        <v>463</v>
      </c>
      <c r="F87" s="52">
        <v>132.92699999999999</v>
      </c>
      <c r="G87" s="51">
        <v>566</v>
      </c>
      <c r="H87" s="52">
        <v>169.73208</v>
      </c>
      <c r="I87" s="53">
        <v>162</v>
      </c>
      <c r="J87" s="54">
        <v>189.8802</v>
      </c>
      <c r="K87" s="55">
        <v>1755</v>
      </c>
      <c r="L87" s="54">
        <v>193.05</v>
      </c>
      <c r="M87" s="53">
        <v>575</v>
      </c>
      <c r="N87" s="52">
        <v>81.349999999999994</v>
      </c>
      <c r="O87" s="56">
        <v>340</v>
      </c>
      <c r="P87" s="56">
        <v>40.799999999999997</v>
      </c>
      <c r="Q87" s="56">
        <v>0</v>
      </c>
      <c r="R87" s="56">
        <v>0</v>
      </c>
      <c r="S87" s="51">
        <v>900</v>
      </c>
      <c r="T87" s="52">
        <v>54</v>
      </c>
      <c r="U87" s="51">
        <v>150</v>
      </c>
      <c r="V87" s="52">
        <v>33</v>
      </c>
      <c r="W87" s="51">
        <v>1200</v>
      </c>
      <c r="X87" s="52">
        <v>19.55</v>
      </c>
      <c r="Y87" s="17">
        <f t="shared" si="5"/>
        <v>914.28927999999996</v>
      </c>
      <c r="Z87" s="78"/>
      <c r="AA87" s="78"/>
      <c r="AD87" s="27" t="s">
        <v>121</v>
      </c>
    </row>
    <row r="88" spans="1:30" s="27" customFormat="1" x14ac:dyDescent="0.25">
      <c r="A88" s="44"/>
      <c r="B88" s="15" t="s">
        <v>57</v>
      </c>
      <c r="C88" s="51">
        <v>9425</v>
      </c>
      <c r="D88" s="52">
        <v>359.55650000000003</v>
      </c>
      <c r="E88" s="53">
        <v>18</v>
      </c>
      <c r="F88" s="52">
        <v>116.76600000000001</v>
      </c>
      <c r="G88" s="51">
        <v>615</v>
      </c>
      <c r="H88" s="52">
        <v>602.70000000000005</v>
      </c>
      <c r="I88" s="53">
        <v>375</v>
      </c>
      <c r="J88" s="54">
        <v>526.61</v>
      </c>
      <c r="K88" s="55">
        <v>3839</v>
      </c>
      <c r="L88" s="54">
        <v>2113.1775499999999</v>
      </c>
      <c r="M88" s="53">
        <v>11100</v>
      </c>
      <c r="N88" s="52">
        <v>886.23</v>
      </c>
      <c r="O88" s="56">
        <v>0</v>
      </c>
      <c r="P88" s="56">
        <v>0</v>
      </c>
      <c r="Q88" s="56">
        <v>0</v>
      </c>
      <c r="R88" s="56">
        <v>0</v>
      </c>
      <c r="S88" s="51">
        <v>0</v>
      </c>
      <c r="T88" s="52">
        <v>0</v>
      </c>
      <c r="U88" s="51">
        <v>2320</v>
      </c>
      <c r="V88" s="52">
        <v>672.72400000000005</v>
      </c>
      <c r="W88" s="51">
        <v>20300</v>
      </c>
      <c r="X88" s="52">
        <v>483.91500000000002</v>
      </c>
      <c r="Y88" s="17">
        <f t="shared" si="5"/>
        <v>5761.6790500000006</v>
      </c>
      <c r="Z88" s="78"/>
      <c r="AA88" s="78"/>
      <c r="AB88" s="27" t="s">
        <v>121</v>
      </c>
    </row>
    <row r="89" spans="1:30" s="27" customFormat="1" x14ac:dyDescent="0.25">
      <c r="A89" s="44"/>
      <c r="B89" s="15" t="s">
        <v>58</v>
      </c>
      <c r="C89" s="51">
        <v>2890</v>
      </c>
      <c r="D89" s="52">
        <v>37.479999999999997</v>
      </c>
      <c r="E89" s="53">
        <v>25</v>
      </c>
      <c r="F89" s="52">
        <v>3</v>
      </c>
      <c r="G89" s="51">
        <v>90</v>
      </c>
      <c r="H89" s="52">
        <v>81</v>
      </c>
      <c r="I89" s="53">
        <v>16</v>
      </c>
      <c r="J89" s="54">
        <v>25.6</v>
      </c>
      <c r="K89" s="55">
        <v>1000</v>
      </c>
      <c r="L89" s="54">
        <v>139.5</v>
      </c>
      <c r="M89" s="53">
        <v>84</v>
      </c>
      <c r="N89" s="52">
        <v>20.916</v>
      </c>
      <c r="O89" s="56">
        <v>0</v>
      </c>
      <c r="P89" s="56">
        <v>0</v>
      </c>
      <c r="Q89" s="56">
        <v>0</v>
      </c>
      <c r="R89" s="56">
        <v>0</v>
      </c>
      <c r="S89" s="51">
        <v>1000</v>
      </c>
      <c r="T89" s="52">
        <v>59.36</v>
      </c>
      <c r="U89" s="51">
        <v>71</v>
      </c>
      <c r="V89" s="52">
        <v>19.75</v>
      </c>
      <c r="W89" s="51">
        <v>150</v>
      </c>
      <c r="X89" s="52">
        <v>2.4780000000000002</v>
      </c>
      <c r="Y89" s="17">
        <f t="shared" si="5"/>
        <v>389.084</v>
      </c>
      <c r="Z89" s="78"/>
      <c r="AA89" s="78"/>
    </row>
    <row r="90" spans="1:30" s="27" customFormat="1" x14ac:dyDescent="0.25">
      <c r="A90" s="44"/>
      <c r="B90" s="15" t="s">
        <v>132</v>
      </c>
      <c r="C90" s="51">
        <v>3600</v>
      </c>
      <c r="D90" s="52">
        <v>5.58</v>
      </c>
      <c r="E90" s="53">
        <v>926</v>
      </c>
      <c r="F90" s="52">
        <v>85.36</v>
      </c>
      <c r="G90" s="51">
        <v>243</v>
      </c>
      <c r="H90" s="52">
        <v>64.004999999999995</v>
      </c>
      <c r="I90" s="53">
        <v>146</v>
      </c>
      <c r="J90" s="54">
        <v>109.792</v>
      </c>
      <c r="K90" s="55">
        <v>0</v>
      </c>
      <c r="L90" s="54">
        <v>0</v>
      </c>
      <c r="M90" s="53">
        <v>3892</v>
      </c>
      <c r="N90" s="52">
        <v>1140.356</v>
      </c>
      <c r="O90" s="56">
        <v>3094</v>
      </c>
      <c r="P90" s="56">
        <v>1240.694</v>
      </c>
      <c r="Q90" s="56">
        <v>0</v>
      </c>
      <c r="R90" s="56">
        <v>0</v>
      </c>
      <c r="S90" s="51">
        <v>0</v>
      </c>
      <c r="T90" s="52">
        <v>0</v>
      </c>
      <c r="U90" s="51">
        <v>46</v>
      </c>
      <c r="V90" s="52">
        <v>14.509780000000001</v>
      </c>
      <c r="W90" s="51">
        <v>50</v>
      </c>
      <c r="X90" s="52">
        <v>0.44500000000000001</v>
      </c>
      <c r="Y90" s="17">
        <f t="shared" si="5"/>
        <v>2660.7417799999998</v>
      </c>
      <c r="Z90" s="78"/>
      <c r="AA90" s="78"/>
    </row>
    <row r="91" spans="1:30" s="27" customFormat="1" x14ac:dyDescent="0.25">
      <c r="A91" s="44"/>
      <c r="B91" s="15" t="s">
        <v>59</v>
      </c>
      <c r="C91" s="51">
        <v>100</v>
      </c>
      <c r="D91" s="52">
        <v>0.9</v>
      </c>
      <c r="E91" s="53">
        <v>110</v>
      </c>
      <c r="F91" s="52">
        <v>17.05</v>
      </c>
      <c r="G91" s="51">
        <v>250</v>
      </c>
      <c r="H91" s="52">
        <v>550</v>
      </c>
      <c r="I91" s="53">
        <v>120</v>
      </c>
      <c r="J91" s="54">
        <v>540</v>
      </c>
      <c r="K91" s="55">
        <v>0</v>
      </c>
      <c r="L91" s="54">
        <v>0</v>
      </c>
      <c r="M91" s="53">
        <v>173</v>
      </c>
      <c r="N91" s="52">
        <v>57.15</v>
      </c>
      <c r="O91" s="56">
        <v>0</v>
      </c>
      <c r="P91" s="56">
        <v>0</v>
      </c>
      <c r="Q91" s="56">
        <v>0</v>
      </c>
      <c r="R91" s="56">
        <v>0</v>
      </c>
      <c r="S91" s="51">
        <v>0</v>
      </c>
      <c r="T91" s="52">
        <v>0</v>
      </c>
      <c r="U91" s="51">
        <v>18</v>
      </c>
      <c r="V91" s="52">
        <v>7.02</v>
      </c>
      <c r="W91" s="51">
        <v>0</v>
      </c>
      <c r="X91" s="52">
        <v>0</v>
      </c>
      <c r="Y91" s="17">
        <f t="shared" si="5"/>
        <v>1172.1200000000001</v>
      </c>
      <c r="Z91" s="78"/>
      <c r="AA91" s="78"/>
      <c r="AB91" s="27" t="s">
        <v>121</v>
      </c>
    </row>
    <row r="92" spans="1:30" s="27" customFormat="1" x14ac:dyDescent="0.25">
      <c r="A92" s="44"/>
      <c r="B92" s="15" t="s">
        <v>60</v>
      </c>
      <c r="C92" s="51">
        <v>100</v>
      </c>
      <c r="D92" s="52">
        <v>1</v>
      </c>
      <c r="E92" s="53">
        <v>25</v>
      </c>
      <c r="F92" s="52">
        <v>3.9</v>
      </c>
      <c r="G92" s="51">
        <v>93</v>
      </c>
      <c r="H92" s="52">
        <v>69.656999999999996</v>
      </c>
      <c r="I92" s="53">
        <v>50</v>
      </c>
      <c r="J92" s="54">
        <v>99.95</v>
      </c>
      <c r="K92" s="55">
        <v>0</v>
      </c>
      <c r="L92" s="54">
        <v>0</v>
      </c>
      <c r="M92" s="53">
        <v>141</v>
      </c>
      <c r="N92" s="52">
        <v>37.509</v>
      </c>
      <c r="O92" s="56">
        <v>0</v>
      </c>
      <c r="P92" s="56">
        <v>0</v>
      </c>
      <c r="Q92" s="56">
        <v>0</v>
      </c>
      <c r="R92" s="56">
        <v>0</v>
      </c>
      <c r="S92" s="51">
        <v>450</v>
      </c>
      <c r="T92" s="52">
        <v>1.8</v>
      </c>
      <c r="U92" s="51">
        <v>55</v>
      </c>
      <c r="V92" s="52">
        <v>21.975000000000001</v>
      </c>
      <c r="W92" s="51">
        <v>30</v>
      </c>
      <c r="X92" s="52">
        <v>0.54</v>
      </c>
      <c r="Y92" s="17">
        <f t="shared" si="5"/>
        <v>236.33100000000002</v>
      </c>
      <c r="Z92" s="78"/>
      <c r="AA92" s="78"/>
      <c r="AC92" s="27" t="s">
        <v>121</v>
      </c>
    </row>
    <row r="93" spans="1:30" s="27" customFormat="1" x14ac:dyDescent="0.25">
      <c r="A93" s="44"/>
      <c r="B93" s="15" t="s">
        <v>61</v>
      </c>
      <c r="C93" s="51">
        <v>16800</v>
      </c>
      <c r="D93" s="52">
        <v>30.24</v>
      </c>
      <c r="E93" s="53">
        <v>282</v>
      </c>
      <c r="F93" s="52">
        <v>100.4855</v>
      </c>
      <c r="G93" s="51">
        <v>228</v>
      </c>
      <c r="H93" s="52">
        <v>114.03449999999999</v>
      </c>
      <c r="I93" s="53">
        <v>0</v>
      </c>
      <c r="J93" s="54">
        <v>0</v>
      </c>
      <c r="K93" s="55">
        <v>0</v>
      </c>
      <c r="L93" s="54">
        <v>0</v>
      </c>
      <c r="M93" s="53">
        <v>454</v>
      </c>
      <c r="N93" s="52">
        <v>9.0618400000000001</v>
      </c>
      <c r="O93" s="56">
        <v>0</v>
      </c>
      <c r="P93" s="56">
        <v>0</v>
      </c>
      <c r="Q93" s="56">
        <v>0</v>
      </c>
      <c r="R93" s="56">
        <v>0</v>
      </c>
      <c r="S93" s="51">
        <v>16000</v>
      </c>
      <c r="T93" s="52">
        <v>25.6</v>
      </c>
      <c r="U93" s="51">
        <v>229</v>
      </c>
      <c r="V93" s="52">
        <v>36.25</v>
      </c>
      <c r="W93" s="51">
        <v>20900</v>
      </c>
      <c r="X93" s="52">
        <v>240.08</v>
      </c>
      <c r="Y93" s="17">
        <f t="shared" si="5"/>
        <v>555.75184000000002</v>
      </c>
      <c r="Z93" s="78"/>
      <c r="AA93" s="78" t="s">
        <v>121</v>
      </c>
    </row>
    <row r="94" spans="1:30" s="27" customFormat="1" x14ac:dyDescent="0.25">
      <c r="A94" s="44"/>
      <c r="B94" s="15" t="s">
        <v>119</v>
      </c>
      <c r="C94" s="51">
        <v>9520</v>
      </c>
      <c r="D94" s="52">
        <v>15.54</v>
      </c>
      <c r="E94" s="53">
        <v>1897</v>
      </c>
      <c r="F94" s="52">
        <v>223.31048000000001</v>
      </c>
      <c r="G94" s="51">
        <v>21</v>
      </c>
      <c r="H94" s="52">
        <v>21</v>
      </c>
      <c r="I94" s="53">
        <v>555</v>
      </c>
      <c r="J94" s="54">
        <v>100.3875</v>
      </c>
      <c r="K94" s="55">
        <v>500</v>
      </c>
      <c r="L94" s="54">
        <v>125</v>
      </c>
      <c r="M94" s="53">
        <v>273</v>
      </c>
      <c r="N94" s="52">
        <v>8.5127500000000005</v>
      </c>
      <c r="O94" s="56">
        <v>760</v>
      </c>
      <c r="P94" s="56">
        <v>22.8</v>
      </c>
      <c r="Q94" s="56">
        <v>0</v>
      </c>
      <c r="R94" s="56">
        <v>0</v>
      </c>
      <c r="S94" s="51">
        <v>30</v>
      </c>
      <c r="T94" s="52">
        <v>4.4999999999999998E-2</v>
      </c>
      <c r="U94" s="51">
        <v>30</v>
      </c>
      <c r="V94" s="52">
        <v>5.4</v>
      </c>
      <c r="W94" s="51">
        <v>6400</v>
      </c>
      <c r="X94" s="52">
        <v>60.750999999999998</v>
      </c>
      <c r="Y94" s="17">
        <f t="shared" si="5"/>
        <v>582.74672999999996</v>
      </c>
      <c r="Z94" s="78"/>
      <c r="AA94" s="78"/>
    </row>
    <row r="95" spans="1:30" s="27" customFormat="1" ht="15.75" thickBot="1" x14ac:dyDescent="0.3">
      <c r="A95" s="44"/>
      <c r="B95" s="15" t="s">
        <v>120</v>
      </c>
      <c r="C95" s="51">
        <v>700</v>
      </c>
      <c r="D95" s="52">
        <v>1.7709999999999999</v>
      </c>
      <c r="E95" s="53">
        <v>90</v>
      </c>
      <c r="F95" s="52">
        <v>30.6</v>
      </c>
      <c r="G95" s="51">
        <v>0</v>
      </c>
      <c r="H95" s="52">
        <v>0</v>
      </c>
      <c r="I95" s="53">
        <v>199</v>
      </c>
      <c r="J95" s="54">
        <v>258.7</v>
      </c>
      <c r="K95" s="55">
        <v>0</v>
      </c>
      <c r="L95" s="54">
        <v>0</v>
      </c>
      <c r="M95" s="53">
        <v>240</v>
      </c>
      <c r="N95" s="52">
        <v>21.6</v>
      </c>
      <c r="O95" s="56">
        <v>220</v>
      </c>
      <c r="P95" s="56">
        <v>39.6</v>
      </c>
      <c r="Q95" s="56">
        <v>0</v>
      </c>
      <c r="R95" s="56">
        <v>0</v>
      </c>
      <c r="S95" s="51">
        <v>1000</v>
      </c>
      <c r="T95" s="52">
        <v>2.4</v>
      </c>
      <c r="U95" s="51">
        <v>95</v>
      </c>
      <c r="V95" s="52">
        <v>36.1</v>
      </c>
      <c r="W95" s="51">
        <v>6008</v>
      </c>
      <c r="X95" s="52">
        <v>54.08</v>
      </c>
      <c r="Y95" s="17">
        <f t="shared" si="5"/>
        <v>444.851</v>
      </c>
      <c r="Z95" s="78"/>
      <c r="AA95" s="78"/>
    </row>
    <row r="96" spans="1:30" ht="18.75" customHeight="1" thickBot="1" x14ac:dyDescent="0.3">
      <c r="B96" s="42" t="s">
        <v>84</v>
      </c>
      <c r="C96" s="30">
        <f t="shared" ref="C96:X96" si="7">SUM(C69:C95)</f>
        <v>237233</v>
      </c>
      <c r="D96" s="30">
        <f t="shared" si="7"/>
        <v>2070.1524300000001</v>
      </c>
      <c r="E96" s="30">
        <f t="shared" si="7"/>
        <v>15482</v>
      </c>
      <c r="F96" s="30">
        <f t="shared" si="7"/>
        <v>3584.8483500000007</v>
      </c>
      <c r="G96" s="30">
        <f t="shared" si="7"/>
        <v>49744</v>
      </c>
      <c r="H96" s="30">
        <f t="shared" si="7"/>
        <v>32141.48190000001</v>
      </c>
      <c r="I96" s="30">
        <f t="shared" si="7"/>
        <v>5850</v>
      </c>
      <c r="J96" s="30">
        <f t="shared" si="7"/>
        <v>8947.9827000000041</v>
      </c>
      <c r="K96" s="30">
        <f t="shared" si="7"/>
        <v>12329</v>
      </c>
      <c r="L96" s="30">
        <f t="shared" si="7"/>
        <v>3125.1650499999996</v>
      </c>
      <c r="M96" s="30">
        <f t="shared" si="7"/>
        <v>58744</v>
      </c>
      <c r="N96" s="30">
        <f t="shared" si="7"/>
        <v>4299.3401400000002</v>
      </c>
      <c r="O96" s="30">
        <f t="shared" si="7"/>
        <v>11548</v>
      </c>
      <c r="P96" s="30">
        <f t="shared" si="7"/>
        <v>3144.694</v>
      </c>
      <c r="Q96" s="30">
        <f t="shared" si="7"/>
        <v>0</v>
      </c>
      <c r="R96" s="30">
        <f t="shared" si="7"/>
        <v>0</v>
      </c>
      <c r="S96" s="30">
        <f t="shared" si="7"/>
        <v>104607</v>
      </c>
      <c r="T96" s="30">
        <f t="shared" si="7"/>
        <v>1316.721</v>
      </c>
      <c r="U96" s="30">
        <f t="shared" si="7"/>
        <v>16716</v>
      </c>
      <c r="V96" s="30">
        <f t="shared" si="7"/>
        <v>4934.5596600000008</v>
      </c>
      <c r="W96" s="30">
        <f t="shared" si="7"/>
        <v>434940</v>
      </c>
      <c r="X96" s="30">
        <f t="shared" si="7"/>
        <v>6384.4480000000012</v>
      </c>
      <c r="Y96" s="34">
        <f t="shared" si="5"/>
        <v>69949.393230000001</v>
      </c>
      <c r="Z96" s="78"/>
      <c r="AA96" s="78"/>
    </row>
    <row r="97" spans="1:30" x14ac:dyDescent="0.25">
      <c r="B97" s="32" t="s">
        <v>92</v>
      </c>
      <c r="C97" s="51">
        <v>36925</v>
      </c>
      <c r="D97" s="52">
        <v>111</v>
      </c>
      <c r="E97" s="53">
        <v>3104</v>
      </c>
      <c r="F97" s="52">
        <v>388</v>
      </c>
      <c r="G97" s="51">
        <v>136</v>
      </c>
      <c r="H97" s="52">
        <v>218</v>
      </c>
      <c r="I97" s="53">
        <v>64</v>
      </c>
      <c r="J97" s="54">
        <v>307</v>
      </c>
      <c r="K97" s="55">
        <v>9338</v>
      </c>
      <c r="L97" s="54">
        <v>3735</v>
      </c>
      <c r="M97" s="53">
        <v>455</v>
      </c>
      <c r="N97" s="52">
        <v>41</v>
      </c>
      <c r="O97" s="56">
        <v>2</v>
      </c>
      <c r="P97" s="56">
        <v>1</v>
      </c>
      <c r="Q97" s="56">
        <v>725</v>
      </c>
      <c r="R97" s="56">
        <v>83</v>
      </c>
      <c r="S97" s="51">
        <v>3174</v>
      </c>
      <c r="T97" s="52">
        <v>6</v>
      </c>
      <c r="U97" s="51">
        <v>1081</v>
      </c>
      <c r="V97" s="52">
        <v>307</v>
      </c>
      <c r="W97" s="51">
        <v>44132</v>
      </c>
      <c r="X97" s="52">
        <v>397</v>
      </c>
      <c r="Y97" s="17">
        <f t="shared" si="5"/>
        <v>5594</v>
      </c>
      <c r="Z97" s="78"/>
      <c r="AA97" s="78"/>
    </row>
    <row r="98" spans="1:30" x14ac:dyDescent="0.25">
      <c r="B98" s="16" t="s">
        <v>161</v>
      </c>
      <c r="C98" s="51">
        <v>70500</v>
      </c>
      <c r="D98" s="52">
        <v>387.7</v>
      </c>
      <c r="E98" s="53">
        <v>758</v>
      </c>
      <c r="F98" s="52">
        <v>61.1</v>
      </c>
      <c r="G98" s="51">
        <v>5127</v>
      </c>
      <c r="H98" s="52">
        <v>3047.2</v>
      </c>
      <c r="I98" s="53">
        <v>128</v>
      </c>
      <c r="J98" s="54">
        <v>268.8</v>
      </c>
      <c r="K98" s="55">
        <v>1029</v>
      </c>
      <c r="L98" s="54">
        <v>153.4</v>
      </c>
      <c r="M98" s="53">
        <v>1738</v>
      </c>
      <c r="N98" s="52">
        <v>189.9</v>
      </c>
      <c r="O98" s="56">
        <v>356</v>
      </c>
      <c r="P98" s="56">
        <v>42.7</v>
      </c>
      <c r="Q98" s="56">
        <v>15</v>
      </c>
      <c r="R98" s="56">
        <v>1.8</v>
      </c>
      <c r="S98" s="51">
        <v>8000</v>
      </c>
      <c r="T98" s="52">
        <v>16</v>
      </c>
      <c r="U98" s="51">
        <v>312</v>
      </c>
      <c r="V98" s="52">
        <v>46.8</v>
      </c>
      <c r="W98" s="51">
        <v>92100</v>
      </c>
      <c r="X98" s="52">
        <v>1178.0999999999999</v>
      </c>
      <c r="Y98" s="17">
        <f t="shared" si="5"/>
        <v>5393.5</v>
      </c>
      <c r="Z98" s="78"/>
      <c r="AA98" s="78"/>
    </row>
    <row r="99" spans="1:30" x14ac:dyDescent="0.25">
      <c r="B99" s="15" t="s">
        <v>162</v>
      </c>
      <c r="C99" s="51">
        <v>15042</v>
      </c>
      <c r="D99" s="52">
        <v>115.59</v>
      </c>
      <c r="E99" s="53">
        <v>478.5</v>
      </c>
      <c r="F99" s="52">
        <v>97.259999999999991</v>
      </c>
      <c r="G99" s="51">
        <v>2296</v>
      </c>
      <c r="H99" s="52">
        <v>1073.1999999999998</v>
      </c>
      <c r="I99" s="53">
        <v>827</v>
      </c>
      <c r="J99" s="54">
        <v>1575.1000000000001</v>
      </c>
      <c r="K99" s="55">
        <v>1925</v>
      </c>
      <c r="L99" s="54">
        <v>295.39999999999998</v>
      </c>
      <c r="M99" s="53">
        <v>0</v>
      </c>
      <c r="N99" s="52">
        <v>0</v>
      </c>
      <c r="O99" s="56">
        <v>0</v>
      </c>
      <c r="P99" s="56">
        <v>0</v>
      </c>
      <c r="Q99" s="56">
        <v>175</v>
      </c>
      <c r="R99" s="56">
        <v>32.979999999999997</v>
      </c>
      <c r="S99" s="51">
        <v>4978</v>
      </c>
      <c r="T99" s="52">
        <v>35</v>
      </c>
      <c r="U99" s="51">
        <v>1362</v>
      </c>
      <c r="V99" s="52">
        <v>318.26000000000005</v>
      </c>
      <c r="W99" s="51">
        <v>3350</v>
      </c>
      <c r="X99" s="52">
        <v>76.199999999999989</v>
      </c>
      <c r="Y99" s="17">
        <f t="shared" si="5"/>
        <v>3618.99</v>
      </c>
      <c r="Z99" s="78"/>
      <c r="AA99" s="78"/>
    </row>
    <row r="100" spans="1:30" x14ac:dyDescent="0.25">
      <c r="B100" s="15" t="s">
        <v>163</v>
      </c>
      <c r="C100" s="51">
        <v>50770</v>
      </c>
      <c r="D100" s="52">
        <v>291</v>
      </c>
      <c r="E100" s="53">
        <v>772</v>
      </c>
      <c r="F100" s="52">
        <v>70</v>
      </c>
      <c r="G100" s="51">
        <v>14687</v>
      </c>
      <c r="H100" s="52">
        <v>9250</v>
      </c>
      <c r="I100" s="53">
        <v>335</v>
      </c>
      <c r="J100" s="54">
        <v>620</v>
      </c>
      <c r="K100" s="55">
        <v>360</v>
      </c>
      <c r="L100" s="54">
        <v>180</v>
      </c>
      <c r="M100" s="53">
        <v>870</v>
      </c>
      <c r="N100" s="52">
        <v>102</v>
      </c>
      <c r="O100" s="56">
        <v>0</v>
      </c>
      <c r="P100" s="56">
        <v>0</v>
      </c>
      <c r="Q100" s="56">
        <v>3695</v>
      </c>
      <c r="R100" s="56">
        <v>1009</v>
      </c>
      <c r="S100" s="51">
        <v>8580</v>
      </c>
      <c r="T100" s="52">
        <v>9</v>
      </c>
      <c r="U100" s="51">
        <v>347</v>
      </c>
      <c r="V100" s="52">
        <v>95.1</v>
      </c>
      <c r="W100" s="51">
        <v>70758</v>
      </c>
      <c r="X100" s="52">
        <v>283</v>
      </c>
      <c r="Y100" s="17">
        <f t="shared" si="5"/>
        <v>11909.1</v>
      </c>
      <c r="Z100" s="78"/>
      <c r="AA100" s="78"/>
    </row>
    <row r="101" spans="1:30" x14ac:dyDescent="0.25">
      <c r="B101" s="16" t="s">
        <v>93</v>
      </c>
      <c r="C101" s="51">
        <v>26890</v>
      </c>
      <c r="D101" s="52">
        <v>84.76</v>
      </c>
      <c r="E101" s="53">
        <v>757</v>
      </c>
      <c r="F101" s="52">
        <v>95.7</v>
      </c>
      <c r="G101" s="51">
        <v>1364</v>
      </c>
      <c r="H101" s="52">
        <v>1547.1</v>
      </c>
      <c r="I101" s="53">
        <v>0</v>
      </c>
      <c r="J101" s="54">
        <v>0</v>
      </c>
      <c r="K101" s="55">
        <v>1921</v>
      </c>
      <c r="L101" s="54">
        <v>307.3</v>
      </c>
      <c r="M101" s="53">
        <v>3555</v>
      </c>
      <c r="N101" s="52">
        <v>117.3</v>
      </c>
      <c r="O101" s="56">
        <v>0</v>
      </c>
      <c r="P101" s="56">
        <v>0</v>
      </c>
      <c r="Q101" s="56">
        <v>0</v>
      </c>
      <c r="R101" s="56">
        <v>0</v>
      </c>
      <c r="S101" s="51">
        <v>22700</v>
      </c>
      <c r="T101" s="52">
        <v>25</v>
      </c>
      <c r="U101" s="51">
        <v>184</v>
      </c>
      <c r="V101" s="52">
        <v>43.1</v>
      </c>
      <c r="W101" s="51">
        <v>40563</v>
      </c>
      <c r="X101" s="52">
        <v>702</v>
      </c>
      <c r="Y101" s="17">
        <f t="shared" si="5"/>
        <v>2922.26</v>
      </c>
      <c r="Z101" s="78"/>
      <c r="AA101" s="78"/>
    </row>
    <row r="102" spans="1:30" ht="23.45" customHeight="1" x14ac:dyDescent="0.25">
      <c r="B102" s="16" t="s">
        <v>94</v>
      </c>
      <c r="C102" s="51">
        <v>4880</v>
      </c>
      <c r="D102" s="52">
        <v>8.3000000000000007</v>
      </c>
      <c r="E102" s="53">
        <v>38</v>
      </c>
      <c r="F102" s="52">
        <v>8.3000000000000007</v>
      </c>
      <c r="G102" s="51">
        <v>1228</v>
      </c>
      <c r="H102" s="52">
        <v>918.54399999999998</v>
      </c>
      <c r="I102" s="53">
        <v>91</v>
      </c>
      <c r="J102" s="54">
        <v>164.3</v>
      </c>
      <c r="K102" s="55">
        <v>360</v>
      </c>
      <c r="L102" s="54">
        <v>23.1</v>
      </c>
      <c r="M102" s="53">
        <v>147</v>
      </c>
      <c r="N102" s="52">
        <v>29.841000000000001</v>
      </c>
      <c r="O102" s="56">
        <v>500</v>
      </c>
      <c r="P102" s="56">
        <v>125</v>
      </c>
      <c r="Q102" s="56">
        <v>0</v>
      </c>
      <c r="R102" s="56">
        <v>0</v>
      </c>
      <c r="S102" s="51">
        <v>455</v>
      </c>
      <c r="T102" s="52">
        <v>0.45500000000000002</v>
      </c>
      <c r="U102" s="51">
        <v>285</v>
      </c>
      <c r="V102" s="52">
        <v>92.5</v>
      </c>
      <c r="W102" s="51">
        <v>4521</v>
      </c>
      <c r="X102" s="52">
        <v>21.3</v>
      </c>
      <c r="Y102" s="17">
        <f t="shared" si="5"/>
        <v>1391.6399999999996</v>
      </c>
      <c r="Z102" s="78"/>
      <c r="AA102" s="78"/>
    </row>
    <row r="103" spans="1:30" ht="20.25" customHeight="1" x14ac:dyDescent="0.25">
      <c r="B103" s="16" t="s">
        <v>95</v>
      </c>
      <c r="C103" s="51">
        <v>50641.5</v>
      </c>
      <c r="D103" s="52">
        <v>117</v>
      </c>
      <c r="E103" s="53">
        <v>177.2</v>
      </c>
      <c r="F103" s="52">
        <v>77.599999999999994</v>
      </c>
      <c r="G103" s="51">
        <v>176</v>
      </c>
      <c r="H103" s="52">
        <v>103.9</v>
      </c>
      <c r="I103" s="53">
        <v>526</v>
      </c>
      <c r="J103" s="54">
        <v>509.9</v>
      </c>
      <c r="K103" s="55">
        <v>1088</v>
      </c>
      <c r="L103" s="54">
        <v>533.29999999999995</v>
      </c>
      <c r="M103" s="53">
        <v>954</v>
      </c>
      <c r="N103" s="52">
        <v>77.600000000000009</v>
      </c>
      <c r="O103" s="56">
        <v>312</v>
      </c>
      <c r="P103" s="56">
        <v>65</v>
      </c>
      <c r="Q103" s="56">
        <v>0</v>
      </c>
      <c r="R103" s="56">
        <v>0</v>
      </c>
      <c r="S103" s="51">
        <v>1900</v>
      </c>
      <c r="T103" s="52">
        <v>4.5</v>
      </c>
      <c r="U103" s="51">
        <v>207</v>
      </c>
      <c r="V103" s="52">
        <v>46.08</v>
      </c>
      <c r="W103" s="51">
        <v>31061</v>
      </c>
      <c r="X103" s="52">
        <v>513.29999999999995</v>
      </c>
      <c r="Y103" s="17">
        <f t="shared" ref="Y103:Y137" si="8">D103+F103+H103+J103+N103+P103+R103+T103+V103+X103+L103</f>
        <v>2048.1800000000003</v>
      </c>
      <c r="Z103" s="78"/>
      <c r="AA103" s="78"/>
      <c r="AB103" s="1" t="s">
        <v>121</v>
      </c>
      <c r="AC103" s="1" t="s">
        <v>121</v>
      </c>
    </row>
    <row r="104" spans="1:30" x14ac:dyDescent="0.25">
      <c r="B104" s="16" t="s">
        <v>96</v>
      </c>
      <c r="C104" s="51">
        <v>16620</v>
      </c>
      <c r="D104" s="52">
        <v>78.7</v>
      </c>
      <c r="E104" s="53">
        <v>573</v>
      </c>
      <c r="F104" s="52">
        <v>153.6</v>
      </c>
      <c r="G104" s="51">
        <v>2952</v>
      </c>
      <c r="H104" s="52">
        <v>1202.5</v>
      </c>
      <c r="I104" s="53">
        <v>216</v>
      </c>
      <c r="J104" s="54">
        <v>923.2</v>
      </c>
      <c r="K104" s="55">
        <v>388</v>
      </c>
      <c r="L104" s="54">
        <v>75.8</v>
      </c>
      <c r="M104" s="53">
        <v>500</v>
      </c>
      <c r="N104" s="52">
        <v>45.8</v>
      </c>
      <c r="O104" s="56">
        <v>120</v>
      </c>
      <c r="P104" s="56">
        <v>2.2000000000000002</v>
      </c>
      <c r="Q104" s="56">
        <v>837</v>
      </c>
      <c r="R104" s="56">
        <v>29.5</v>
      </c>
      <c r="S104" s="51">
        <v>3000</v>
      </c>
      <c r="T104" s="52">
        <v>3</v>
      </c>
      <c r="U104" s="51">
        <v>318</v>
      </c>
      <c r="V104" s="52">
        <v>106.20000000000002</v>
      </c>
      <c r="W104" s="51">
        <v>31292</v>
      </c>
      <c r="X104" s="52">
        <v>491.8</v>
      </c>
      <c r="Y104" s="17">
        <f t="shared" si="8"/>
        <v>3112.3</v>
      </c>
      <c r="Z104" s="78"/>
      <c r="AA104" s="78"/>
      <c r="AB104" s="1" t="s">
        <v>121</v>
      </c>
    </row>
    <row r="105" spans="1:30" ht="22.5" customHeight="1" x14ac:dyDescent="0.25">
      <c r="B105" s="16" t="s">
        <v>164</v>
      </c>
      <c r="C105" s="51">
        <v>20200</v>
      </c>
      <c r="D105" s="52">
        <v>31.4</v>
      </c>
      <c r="E105" s="53">
        <v>690</v>
      </c>
      <c r="F105" s="52">
        <v>375</v>
      </c>
      <c r="G105" s="51">
        <v>2511</v>
      </c>
      <c r="H105" s="52">
        <v>227</v>
      </c>
      <c r="I105" s="53">
        <v>2759</v>
      </c>
      <c r="J105" s="54">
        <v>1653</v>
      </c>
      <c r="K105" s="55">
        <v>0</v>
      </c>
      <c r="L105" s="54">
        <v>0</v>
      </c>
      <c r="M105" s="53">
        <v>0</v>
      </c>
      <c r="N105" s="52">
        <v>0</v>
      </c>
      <c r="O105" s="56">
        <v>0</v>
      </c>
      <c r="P105" s="56">
        <v>0</v>
      </c>
      <c r="Q105" s="56">
        <v>9281</v>
      </c>
      <c r="R105" s="56">
        <v>172</v>
      </c>
      <c r="S105" s="51">
        <v>2000</v>
      </c>
      <c r="T105" s="52">
        <v>2</v>
      </c>
      <c r="U105" s="51">
        <v>415</v>
      </c>
      <c r="V105" s="52">
        <v>139</v>
      </c>
      <c r="W105" s="51">
        <v>30000</v>
      </c>
      <c r="X105" s="52">
        <v>462</v>
      </c>
      <c r="Y105" s="17">
        <f t="shared" si="8"/>
        <v>3061.4</v>
      </c>
      <c r="Z105" s="78"/>
      <c r="AA105" s="78"/>
      <c r="AB105" s="1" t="s">
        <v>121</v>
      </c>
    </row>
    <row r="106" spans="1:30" ht="18.75" customHeight="1" x14ac:dyDescent="0.25">
      <c r="B106" s="16" t="s">
        <v>97</v>
      </c>
      <c r="C106" s="51">
        <v>23992</v>
      </c>
      <c r="D106" s="52">
        <v>105.117</v>
      </c>
      <c r="E106" s="53">
        <v>10846</v>
      </c>
      <c r="F106" s="52">
        <v>146.69499999999999</v>
      </c>
      <c r="G106" s="51">
        <v>634</v>
      </c>
      <c r="H106" s="52">
        <v>328.267</v>
      </c>
      <c r="I106" s="53">
        <v>181</v>
      </c>
      <c r="J106" s="54">
        <v>591.61</v>
      </c>
      <c r="K106" s="55">
        <v>250</v>
      </c>
      <c r="L106" s="54">
        <v>45</v>
      </c>
      <c r="M106" s="53">
        <v>816</v>
      </c>
      <c r="N106" s="52">
        <v>20.352999999999998</v>
      </c>
      <c r="O106" s="56">
        <v>0</v>
      </c>
      <c r="P106" s="56">
        <v>0</v>
      </c>
      <c r="Q106" s="56">
        <v>150</v>
      </c>
      <c r="R106" s="56">
        <v>14.663</v>
      </c>
      <c r="S106" s="51">
        <v>250</v>
      </c>
      <c r="T106" s="52">
        <v>5.5570000000000004</v>
      </c>
      <c r="U106" s="51">
        <v>64</v>
      </c>
      <c r="V106" s="52">
        <v>5.5139999999999993</v>
      </c>
      <c r="W106" s="51">
        <v>10391</v>
      </c>
      <c r="X106" s="52">
        <v>144.1</v>
      </c>
      <c r="Y106" s="17">
        <f t="shared" si="8"/>
        <v>1406.8759999999997</v>
      </c>
      <c r="Z106" s="78" t="s">
        <v>121</v>
      </c>
      <c r="AA106" s="78" t="s">
        <v>121</v>
      </c>
      <c r="AB106" s="1" t="s">
        <v>121</v>
      </c>
    </row>
    <row r="107" spans="1:30" x14ac:dyDescent="0.25">
      <c r="B107" s="16" t="s">
        <v>98</v>
      </c>
      <c r="C107" s="51">
        <v>12000</v>
      </c>
      <c r="D107" s="52">
        <v>133.64599999999999</v>
      </c>
      <c r="E107" s="53">
        <v>596</v>
      </c>
      <c r="F107" s="52">
        <v>65.040000000000006</v>
      </c>
      <c r="G107" s="51">
        <v>135</v>
      </c>
      <c r="H107" s="52">
        <v>186.57</v>
      </c>
      <c r="I107" s="53">
        <v>12</v>
      </c>
      <c r="J107" s="54">
        <v>55</v>
      </c>
      <c r="K107" s="55">
        <v>0</v>
      </c>
      <c r="L107" s="54">
        <v>0</v>
      </c>
      <c r="M107" s="53">
        <v>245</v>
      </c>
      <c r="N107" s="52">
        <v>104.76</v>
      </c>
      <c r="O107" s="56">
        <v>2240</v>
      </c>
      <c r="P107" s="56">
        <v>841.02499999999998</v>
      </c>
      <c r="Q107" s="56">
        <v>0</v>
      </c>
      <c r="R107" s="56">
        <v>0</v>
      </c>
      <c r="S107" s="51">
        <v>880</v>
      </c>
      <c r="T107" s="52">
        <v>2.2000000000000002</v>
      </c>
      <c r="U107" s="51">
        <v>0</v>
      </c>
      <c r="V107" s="52">
        <v>0</v>
      </c>
      <c r="W107" s="51">
        <v>1995</v>
      </c>
      <c r="X107" s="52">
        <v>14.7</v>
      </c>
      <c r="Y107" s="17">
        <f t="shared" si="8"/>
        <v>1402.941</v>
      </c>
      <c r="Z107" s="78"/>
      <c r="AA107" s="78" t="s">
        <v>121</v>
      </c>
      <c r="AB107" s="1" t="s">
        <v>167</v>
      </c>
      <c r="AC107" s="1" t="s">
        <v>121</v>
      </c>
      <c r="AD107" s="1" t="s">
        <v>121</v>
      </c>
    </row>
    <row r="108" spans="1:30" s="27" customFormat="1" ht="15.75" thickBot="1" x14ac:dyDescent="0.3">
      <c r="A108" s="44"/>
      <c r="B108" s="33" t="s">
        <v>99</v>
      </c>
      <c r="C108" s="51">
        <v>8971</v>
      </c>
      <c r="D108" s="52">
        <v>17.314</v>
      </c>
      <c r="E108" s="53">
        <v>379</v>
      </c>
      <c r="F108" s="52">
        <v>41.743000000000002</v>
      </c>
      <c r="G108" s="51">
        <v>8</v>
      </c>
      <c r="H108" s="52">
        <v>9.5790000000000006</v>
      </c>
      <c r="I108" s="53">
        <v>10</v>
      </c>
      <c r="J108" s="54">
        <v>50</v>
      </c>
      <c r="K108" s="55">
        <v>0</v>
      </c>
      <c r="L108" s="54">
        <v>0</v>
      </c>
      <c r="M108" s="53">
        <v>0</v>
      </c>
      <c r="N108" s="52">
        <v>0</v>
      </c>
      <c r="O108" s="56">
        <v>0</v>
      </c>
      <c r="P108" s="56">
        <v>0</v>
      </c>
      <c r="Q108" s="56">
        <v>0</v>
      </c>
      <c r="R108" s="56">
        <v>0</v>
      </c>
      <c r="S108" s="51">
        <v>550</v>
      </c>
      <c r="T108" s="52">
        <v>0.95499999999999996</v>
      </c>
      <c r="U108" s="51">
        <v>0</v>
      </c>
      <c r="V108" s="52">
        <v>0</v>
      </c>
      <c r="W108" s="51">
        <v>7582</v>
      </c>
      <c r="X108" s="52">
        <v>94.086000000000013</v>
      </c>
      <c r="Y108" s="17">
        <f t="shared" si="8"/>
        <v>213.67700000000002</v>
      </c>
      <c r="Z108" s="78" t="s">
        <v>121</v>
      </c>
      <c r="AA108" s="78" t="s">
        <v>121</v>
      </c>
    </row>
    <row r="109" spans="1:30" ht="15.75" thickBot="1" x14ac:dyDescent="0.3">
      <c r="B109" s="29" t="s">
        <v>85</v>
      </c>
      <c r="C109" s="30">
        <f t="shared" ref="C109:X109" si="9">SUM(C97:C108)</f>
        <v>337431.5</v>
      </c>
      <c r="D109" s="34">
        <f t="shared" si="9"/>
        <v>1481.527</v>
      </c>
      <c r="E109" s="30">
        <f t="shared" si="9"/>
        <v>19168.7</v>
      </c>
      <c r="F109" s="35">
        <f t="shared" si="9"/>
        <v>1580.0379999999998</v>
      </c>
      <c r="G109" s="35">
        <f t="shared" si="9"/>
        <v>31254</v>
      </c>
      <c r="H109" s="35">
        <f t="shared" si="9"/>
        <v>18111.86</v>
      </c>
      <c r="I109" s="35">
        <f t="shared" si="9"/>
        <v>5149</v>
      </c>
      <c r="J109" s="35">
        <f t="shared" si="9"/>
        <v>6717.91</v>
      </c>
      <c r="K109" s="35">
        <f t="shared" si="9"/>
        <v>16659</v>
      </c>
      <c r="L109" s="35">
        <f t="shared" si="9"/>
        <v>5348.3000000000011</v>
      </c>
      <c r="M109" s="35">
        <f t="shared" si="9"/>
        <v>9280</v>
      </c>
      <c r="N109" s="35">
        <f t="shared" si="9"/>
        <v>728.55399999999986</v>
      </c>
      <c r="O109" s="35">
        <f t="shared" si="9"/>
        <v>3530</v>
      </c>
      <c r="P109" s="35">
        <f t="shared" si="9"/>
        <v>1076.925</v>
      </c>
      <c r="Q109" s="35">
        <f t="shared" si="9"/>
        <v>14878</v>
      </c>
      <c r="R109" s="35">
        <f t="shared" si="9"/>
        <v>1342.943</v>
      </c>
      <c r="S109" s="35">
        <f t="shared" si="9"/>
        <v>56467</v>
      </c>
      <c r="T109" s="35">
        <f t="shared" si="9"/>
        <v>109.667</v>
      </c>
      <c r="U109" s="35">
        <f t="shared" si="9"/>
        <v>4575</v>
      </c>
      <c r="V109" s="35">
        <f t="shared" si="9"/>
        <v>1199.5540000000001</v>
      </c>
      <c r="W109" s="35">
        <f t="shared" si="9"/>
        <v>367745</v>
      </c>
      <c r="X109" s="35">
        <f t="shared" si="9"/>
        <v>4377.5860000000011</v>
      </c>
      <c r="Y109" s="34">
        <f t="shared" si="8"/>
        <v>42074.864000000001</v>
      </c>
      <c r="Z109" s="78"/>
      <c r="AA109" s="78"/>
    </row>
    <row r="110" spans="1:30" x14ac:dyDescent="0.25">
      <c r="B110" s="75" t="s">
        <v>133</v>
      </c>
      <c r="C110" s="51">
        <v>2892</v>
      </c>
      <c r="D110" s="52">
        <v>60.1</v>
      </c>
      <c r="E110" s="53">
        <v>3180</v>
      </c>
      <c r="F110" s="52">
        <v>17.100000000000001</v>
      </c>
      <c r="G110" s="51">
        <v>952</v>
      </c>
      <c r="H110" s="52">
        <v>289.39999999999998</v>
      </c>
      <c r="I110" s="53">
        <v>1049</v>
      </c>
      <c r="J110" s="54">
        <v>1818.9</v>
      </c>
      <c r="K110" s="55">
        <v>911</v>
      </c>
      <c r="L110" s="54">
        <v>364.4</v>
      </c>
      <c r="M110" s="53">
        <v>1892</v>
      </c>
      <c r="N110" s="52">
        <v>88.9</v>
      </c>
      <c r="O110" s="56">
        <v>0</v>
      </c>
      <c r="P110" s="56">
        <v>0</v>
      </c>
      <c r="Q110" s="56">
        <v>0</v>
      </c>
      <c r="R110" s="56">
        <v>0</v>
      </c>
      <c r="S110" s="51">
        <v>1200</v>
      </c>
      <c r="T110" s="52">
        <v>6.6</v>
      </c>
      <c r="U110" s="51">
        <v>657</v>
      </c>
      <c r="V110" s="52">
        <v>55.188000000000002</v>
      </c>
      <c r="W110" s="51">
        <v>13935</v>
      </c>
      <c r="X110" s="52">
        <v>75.2</v>
      </c>
      <c r="Y110" s="17">
        <f t="shared" si="8"/>
        <v>2775.788</v>
      </c>
      <c r="Z110" s="78"/>
      <c r="AA110" s="78" t="s">
        <v>121</v>
      </c>
      <c r="AC110" s="1" t="s">
        <v>121</v>
      </c>
      <c r="AD110" s="1" t="s">
        <v>121</v>
      </c>
    </row>
    <row r="111" spans="1:30" x14ac:dyDescent="0.25">
      <c r="B111" s="76" t="s">
        <v>134</v>
      </c>
      <c r="C111" s="51">
        <v>5100</v>
      </c>
      <c r="D111" s="52">
        <v>65.900000000000006</v>
      </c>
      <c r="E111" s="53">
        <v>48</v>
      </c>
      <c r="F111" s="52">
        <v>16.8</v>
      </c>
      <c r="G111" s="51">
        <v>4958</v>
      </c>
      <c r="H111" s="52">
        <v>1098.5</v>
      </c>
      <c r="I111" s="53">
        <v>9</v>
      </c>
      <c r="J111" s="54">
        <v>18.899999999999999</v>
      </c>
      <c r="K111" s="55">
        <v>114</v>
      </c>
      <c r="L111" s="54">
        <v>21</v>
      </c>
      <c r="M111" s="53">
        <v>530</v>
      </c>
      <c r="N111" s="52">
        <v>81.099999999999994</v>
      </c>
      <c r="O111" s="56">
        <v>0</v>
      </c>
      <c r="P111" s="56">
        <v>0</v>
      </c>
      <c r="Q111" s="56">
        <v>1500</v>
      </c>
      <c r="R111" s="56">
        <v>132.4</v>
      </c>
      <c r="S111" s="51">
        <v>1800</v>
      </c>
      <c r="T111" s="52">
        <v>44.1</v>
      </c>
      <c r="U111" s="51">
        <v>90</v>
      </c>
      <c r="V111" s="52">
        <v>11.9</v>
      </c>
      <c r="W111" s="51">
        <v>15486</v>
      </c>
      <c r="X111" s="52">
        <v>328.3</v>
      </c>
      <c r="Y111" s="17">
        <f t="shared" si="8"/>
        <v>1818.9</v>
      </c>
      <c r="Z111" s="78"/>
      <c r="AA111" s="78"/>
      <c r="AD111" s="1" t="s">
        <v>121</v>
      </c>
    </row>
    <row r="112" spans="1:30" x14ac:dyDescent="0.25">
      <c r="B112" s="75" t="s">
        <v>135</v>
      </c>
      <c r="C112" s="51">
        <v>15000</v>
      </c>
      <c r="D112" s="52">
        <v>135</v>
      </c>
      <c r="E112" s="53">
        <v>115</v>
      </c>
      <c r="F112" s="52">
        <v>53.2</v>
      </c>
      <c r="G112" s="51">
        <v>3752</v>
      </c>
      <c r="H112" s="52">
        <v>3254.6</v>
      </c>
      <c r="I112" s="53">
        <v>340</v>
      </c>
      <c r="J112" s="54">
        <v>252.6</v>
      </c>
      <c r="K112" s="55">
        <v>267</v>
      </c>
      <c r="L112" s="54">
        <v>20</v>
      </c>
      <c r="M112" s="53">
        <v>11086</v>
      </c>
      <c r="N112" s="52">
        <v>1655.6</v>
      </c>
      <c r="O112" s="56">
        <v>0</v>
      </c>
      <c r="P112" s="56">
        <v>0</v>
      </c>
      <c r="Q112" s="56">
        <v>0</v>
      </c>
      <c r="R112" s="56">
        <v>0</v>
      </c>
      <c r="S112" s="51">
        <v>13250</v>
      </c>
      <c r="T112" s="52">
        <v>21.8</v>
      </c>
      <c r="U112" s="51">
        <v>595</v>
      </c>
      <c r="V112" s="52">
        <v>172.6</v>
      </c>
      <c r="W112" s="51">
        <v>4057</v>
      </c>
      <c r="X112" s="52">
        <v>53.3</v>
      </c>
      <c r="Y112" s="17">
        <f t="shared" si="8"/>
        <v>5618.7000000000007</v>
      </c>
      <c r="Z112" s="78"/>
      <c r="AA112" s="78"/>
    </row>
    <row r="113" spans="2:29" ht="25.5" x14ac:dyDescent="0.25">
      <c r="B113" s="75" t="s">
        <v>136</v>
      </c>
      <c r="C113" s="51">
        <v>7390</v>
      </c>
      <c r="D113" s="52">
        <v>13</v>
      </c>
      <c r="E113" s="53">
        <v>655</v>
      </c>
      <c r="F113" s="52">
        <v>188.2</v>
      </c>
      <c r="G113" s="51">
        <v>5600</v>
      </c>
      <c r="H113" s="52">
        <v>569.29999999999995</v>
      </c>
      <c r="I113" s="53">
        <v>846</v>
      </c>
      <c r="J113" s="54">
        <v>865.1</v>
      </c>
      <c r="K113" s="55">
        <v>0</v>
      </c>
      <c r="L113" s="54">
        <v>0</v>
      </c>
      <c r="M113" s="53">
        <v>4234</v>
      </c>
      <c r="N113" s="52">
        <v>107.3</v>
      </c>
      <c r="O113" s="56">
        <v>740</v>
      </c>
      <c r="P113" s="56">
        <v>160</v>
      </c>
      <c r="Q113" s="56">
        <v>10</v>
      </c>
      <c r="R113" s="56">
        <v>6.5</v>
      </c>
      <c r="S113" s="51">
        <v>14020</v>
      </c>
      <c r="T113" s="52">
        <v>344.1</v>
      </c>
      <c r="U113" s="51">
        <v>553</v>
      </c>
      <c r="V113" s="52">
        <v>150</v>
      </c>
      <c r="W113" s="51">
        <v>5793</v>
      </c>
      <c r="X113" s="52">
        <v>161.69999999999999</v>
      </c>
      <c r="Y113" s="17">
        <f t="shared" si="8"/>
        <v>2565.1999999999998</v>
      </c>
      <c r="Z113" s="78"/>
      <c r="AA113" s="78"/>
    </row>
    <row r="114" spans="2:29" x14ac:dyDescent="0.25">
      <c r="B114" s="16" t="s">
        <v>137</v>
      </c>
      <c r="C114" s="51">
        <v>80601</v>
      </c>
      <c r="D114" s="52">
        <v>193.4</v>
      </c>
      <c r="E114" s="53">
        <v>1800</v>
      </c>
      <c r="F114" s="52">
        <v>222.6</v>
      </c>
      <c r="G114" s="51">
        <v>7487</v>
      </c>
      <c r="H114" s="52">
        <v>1027.7</v>
      </c>
      <c r="I114" s="53">
        <v>304</v>
      </c>
      <c r="J114" s="54">
        <v>492.2</v>
      </c>
      <c r="K114" s="55">
        <v>4600</v>
      </c>
      <c r="L114" s="54">
        <v>423.1</v>
      </c>
      <c r="M114" s="53">
        <v>6260</v>
      </c>
      <c r="N114" s="52">
        <v>207.8</v>
      </c>
      <c r="O114" s="56">
        <v>390</v>
      </c>
      <c r="P114" s="56">
        <v>156</v>
      </c>
      <c r="Q114" s="56">
        <v>0</v>
      </c>
      <c r="R114" s="56">
        <v>0</v>
      </c>
      <c r="S114" s="51">
        <v>17015</v>
      </c>
      <c r="T114" s="52">
        <v>230.7</v>
      </c>
      <c r="U114" s="51">
        <v>1108</v>
      </c>
      <c r="V114" s="52">
        <v>214.5</v>
      </c>
      <c r="W114" s="51">
        <v>37316</v>
      </c>
      <c r="X114" s="52">
        <v>653</v>
      </c>
      <c r="Y114" s="17">
        <f t="shared" si="8"/>
        <v>3821</v>
      </c>
      <c r="Z114" s="78"/>
      <c r="AA114" s="78"/>
      <c r="AB114" s="1" t="s">
        <v>121</v>
      </c>
    </row>
    <row r="115" spans="2:29" x14ac:dyDescent="0.25">
      <c r="B115" s="75" t="s">
        <v>62</v>
      </c>
      <c r="C115" s="51">
        <v>25270</v>
      </c>
      <c r="D115" s="52">
        <v>148.19999999999999</v>
      </c>
      <c r="E115" s="53">
        <v>1030</v>
      </c>
      <c r="F115" s="52">
        <v>851.9</v>
      </c>
      <c r="G115" s="51">
        <v>3952</v>
      </c>
      <c r="H115" s="52">
        <v>967.9</v>
      </c>
      <c r="I115" s="53">
        <v>3831</v>
      </c>
      <c r="J115" s="54">
        <v>3766.9</v>
      </c>
      <c r="K115" s="55">
        <v>3</v>
      </c>
      <c r="L115" s="54">
        <v>4.7</v>
      </c>
      <c r="M115" s="53">
        <v>18250</v>
      </c>
      <c r="N115" s="52">
        <v>462.5</v>
      </c>
      <c r="O115" s="56">
        <v>0</v>
      </c>
      <c r="P115" s="56">
        <v>0</v>
      </c>
      <c r="Q115" s="56">
        <v>0</v>
      </c>
      <c r="R115" s="56">
        <v>0</v>
      </c>
      <c r="S115" s="51">
        <v>9198</v>
      </c>
      <c r="T115" s="52">
        <v>708.3</v>
      </c>
      <c r="U115" s="51">
        <v>1445</v>
      </c>
      <c r="V115" s="52">
        <v>245.3</v>
      </c>
      <c r="W115" s="51">
        <v>386677</v>
      </c>
      <c r="X115" s="52">
        <v>1823.9</v>
      </c>
      <c r="Y115" s="17">
        <f t="shared" si="8"/>
        <v>8979.6</v>
      </c>
      <c r="Z115" s="78"/>
      <c r="AA115" s="78"/>
    </row>
    <row r="116" spans="2:29" x14ac:dyDescent="0.25">
      <c r="B116" s="16" t="s">
        <v>63</v>
      </c>
      <c r="C116" s="51">
        <v>13700</v>
      </c>
      <c r="D116" s="52">
        <v>31.4</v>
      </c>
      <c r="E116" s="53">
        <v>136</v>
      </c>
      <c r="F116" s="52">
        <v>128.4</v>
      </c>
      <c r="G116" s="51">
        <v>2576</v>
      </c>
      <c r="H116" s="52">
        <v>1788.3</v>
      </c>
      <c r="I116" s="53">
        <v>284</v>
      </c>
      <c r="J116" s="54">
        <v>378.6</v>
      </c>
      <c r="K116" s="55">
        <v>0</v>
      </c>
      <c r="L116" s="54">
        <v>0</v>
      </c>
      <c r="M116" s="53">
        <v>0</v>
      </c>
      <c r="N116" s="52">
        <v>0</v>
      </c>
      <c r="O116" s="56">
        <v>0</v>
      </c>
      <c r="P116" s="56">
        <v>0</v>
      </c>
      <c r="Q116" s="56">
        <v>1846</v>
      </c>
      <c r="R116" s="56">
        <v>115.2</v>
      </c>
      <c r="S116" s="51">
        <v>250</v>
      </c>
      <c r="T116" s="52">
        <v>1.7</v>
      </c>
      <c r="U116" s="51">
        <v>461</v>
      </c>
      <c r="V116" s="52">
        <v>139.1</v>
      </c>
      <c r="W116" s="51">
        <v>4450</v>
      </c>
      <c r="X116" s="52">
        <v>49.3</v>
      </c>
      <c r="Y116" s="17">
        <f t="shared" si="8"/>
        <v>2631.9999999999995</v>
      </c>
      <c r="Z116" s="78"/>
      <c r="AA116" s="78"/>
    </row>
    <row r="117" spans="2:29" x14ac:dyDescent="0.25">
      <c r="B117" s="16" t="s">
        <v>64</v>
      </c>
      <c r="C117" s="51">
        <v>5600</v>
      </c>
      <c r="D117" s="52">
        <v>5.6</v>
      </c>
      <c r="E117" s="53">
        <v>30</v>
      </c>
      <c r="F117" s="52">
        <v>3.1</v>
      </c>
      <c r="G117" s="51">
        <v>130</v>
      </c>
      <c r="H117" s="52">
        <v>37.4</v>
      </c>
      <c r="I117" s="53">
        <v>100</v>
      </c>
      <c r="J117" s="54">
        <v>280</v>
      </c>
      <c r="K117" s="55">
        <v>28</v>
      </c>
      <c r="L117" s="54">
        <v>0</v>
      </c>
      <c r="M117" s="53">
        <v>0</v>
      </c>
      <c r="N117" s="52">
        <v>0</v>
      </c>
      <c r="O117" s="56">
        <v>1000</v>
      </c>
      <c r="P117" s="56">
        <v>97.7</v>
      </c>
      <c r="Q117" s="56">
        <v>0</v>
      </c>
      <c r="R117" s="56">
        <v>0</v>
      </c>
      <c r="S117" s="51">
        <v>0</v>
      </c>
      <c r="T117" s="52">
        <v>0</v>
      </c>
      <c r="U117" s="51">
        <v>100</v>
      </c>
      <c r="V117" s="52">
        <v>38.4</v>
      </c>
      <c r="W117" s="51">
        <v>2000</v>
      </c>
      <c r="X117" s="52">
        <v>44.3</v>
      </c>
      <c r="Y117" s="17">
        <f t="shared" si="8"/>
        <v>506.5</v>
      </c>
      <c r="Z117" s="78"/>
      <c r="AA117" s="78"/>
    </row>
    <row r="118" spans="2:29" x14ac:dyDescent="0.25">
      <c r="B118" s="16" t="s">
        <v>65</v>
      </c>
      <c r="C118" s="51">
        <v>2850</v>
      </c>
      <c r="D118" s="52">
        <v>12.4</v>
      </c>
      <c r="E118" s="53">
        <v>48</v>
      </c>
      <c r="F118" s="52">
        <v>90</v>
      </c>
      <c r="G118" s="51">
        <v>4640</v>
      </c>
      <c r="H118" s="52">
        <v>1220.5999999999999</v>
      </c>
      <c r="I118" s="53">
        <v>304</v>
      </c>
      <c r="J118" s="54">
        <v>789.5</v>
      </c>
      <c r="K118" s="55">
        <v>2225</v>
      </c>
      <c r="L118" s="54">
        <v>298.5</v>
      </c>
      <c r="M118" s="53">
        <v>3480</v>
      </c>
      <c r="N118" s="52">
        <v>519.79999999999995</v>
      </c>
      <c r="O118" s="56">
        <v>125</v>
      </c>
      <c r="P118" s="56">
        <v>43.9</v>
      </c>
      <c r="Q118" s="56">
        <v>0</v>
      </c>
      <c r="R118" s="56">
        <v>0</v>
      </c>
      <c r="S118" s="51">
        <v>8230</v>
      </c>
      <c r="T118" s="52">
        <v>9</v>
      </c>
      <c r="U118" s="51">
        <v>1717</v>
      </c>
      <c r="V118" s="52">
        <v>561.4</v>
      </c>
      <c r="W118" s="51">
        <v>10.6</v>
      </c>
      <c r="X118" s="52">
        <v>389.2</v>
      </c>
      <c r="Y118" s="17">
        <f t="shared" si="8"/>
        <v>3934.3</v>
      </c>
      <c r="Z118" s="78"/>
      <c r="AA118" s="78" t="s">
        <v>121</v>
      </c>
      <c r="AC118" s="1" t="s">
        <v>121</v>
      </c>
    </row>
    <row r="119" spans="2:29" x14ac:dyDescent="0.25">
      <c r="B119" s="16" t="s">
        <v>66</v>
      </c>
      <c r="C119" s="51">
        <v>11310</v>
      </c>
      <c r="D119" s="52">
        <v>74.599999999999994</v>
      </c>
      <c r="E119" s="53">
        <v>3553</v>
      </c>
      <c r="F119" s="52">
        <v>8.6</v>
      </c>
      <c r="G119" s="51">
        <v>0</v>
      </c>
      <c r="H119" s="52">
        <v>0</v>
      </c>
      <c r="I119" s="53">
        <v>34</v>
      </c>
      <c r="J119" s="54">
        <v>28.3</v>
      </c>
      <c r="K119" s="55">
        <v>0</v>
      </c>
      <c r="L119" s="54">
        <v>0</v>
      </c>
      <c r="M119" s="53">
        <v>571</v>
      </c>
      <c r="N119" s="52">
        <v>36</v>
      </c>
      <c r="O119" s="56">
        <v>1200</v>
      </c>
      <c r="P119" s="56">
        <v>481.3</v>
      </c>
      <c r="Q119" s="56">
        <v>0</v>
      </c>
      <c r="R119" s="56">
        <v>0</v>
      </c>
      <c r="S119" s="51">
        <v>0</v>
      </c>
      <c r="T119" s="52">
        <v>0</v>
      </c>
      <c r="U119" s="51">
        <v>34</v>
      </c>
      <c r="V119" s="52">
        <v>7.1</v>
      </c>
      <c r="W119" s="51">
        <v>1177</v>
      </c>
      <c r="X119" s="52">
        <v>24.7</v>
      </c>
      <c r="Y119" s="17">
        <f t="shared" si="8"/>
        <v>660.6</v>
      </c>
      <c r="Z119" s="78" t="s">
        <v>121</v>
      </c>
      <c r="AA119" s="78"/>
      <c r="AB119" s="1" t="s">
        <v>121</v>
      </c>
      <c r="AC119" s="1" t="s">
        <v>121</v>
      </c>
    </row>
    <row r="120" spans="2:29" x14ac:dyDescent="0.25">
      <c r="B120" s="16" t="s">
        <v>67</v>
      </c>
      <c r="C120" s="51">
        <v>400</v>
      </c>
      <c r="D120" s="52">
        <v>4.3</v>
      </c>
      <c r="E120" s="53">
        <v>520</v>
      </c>
      <c r="F120" s="52">
        <v>139.4</v>
      </c>
      <c r="G120" s="51">
        <v>1023</v>
      </c>
      <c r="H120" s="52">
        <v>2557.5</v>
      </c>
      <c r="I120" s="53">
        <v>12</v>
      </c>
      <c r="J120" s="54">
        <v>37.200000000000003</v>
      </c>
      <c r="K120" s="55">
        <v>0</v>
      </c>
      <c r="L120" s="54">
        <v>0</v>
      </c>
      <c r="M120" s="53">
        <v>0</v>
      </c>
      <c r="N120" s="52">
        <v>0</v>
      </c>
      <c r="O120" s="56">
        <v>1009</v>
      </c>
      <c r="P120" s="56">
        <v>186.7</v>
      </c>
      <c r="Q120" s="56">
        <v>0</v>
      </c>
      <c r="R120" s="56">
        <v>0</v>
      </c>
      <c r="S120" s="51">
        <v>1000</v>
      </c>
      <c r="T120" s="52">
        <v>5</v>
      </c>
      <c r="U120" s="51">
        <v>114</v>
      </c>
      <c r="V120" s="52">
        <v>27.5</v>
      </c>
      <c r="W120" s="51">
        <v>20050</v>
      </c>
      <c r="X120" s="52">
        <v>257.8</v>
      </c>
      <c r="Y120" s="17">
        <f t="shared" si="8"/>
        <v>3215.3999999999996</v>
      </c>
      <c r="Z120" s="78"/>
      <c r="AA120" s="78" t="s">
        <v>121</v>
      </c>
      <c r="AB120" s="1" t="s">
        <v>121</v>
      </c>
    </row>
    <row r="121" spans="2:29" ht="15.75" thickBot="1" x14ac:dyDescent="0.3">
      <c r="B121" s="16" t="s">
        <v>68</v>
      </c>
      <c r="C121" s="51">
        <v>3170</v>
      </c>
      <c r="D121" s="52">
        <v>197</v>
      </c>
      <c r="E121" s="53">
        <v>50</v>
      </c>
      <c r="F121" s="52">
        <v>4.9000000000000004</v>
      </c>
      <c r="G121" s="51">
        <v>0</v>
      </c>
      <c r="H121" s="52">
        <v>0</v>
      </c>
      <c r="I121" s="53">
        <v>70</v>
      </c>
      <c r="J121" s="54">
        <v>105</v>
      </c>
      <c r="K121" s="55">
        <v>0</v>
      </c>
      <c r="L121" s="54">
        <v>0</v>
      </c>
      <c r="M121" s="53">
        <v>0</v>
      </c>
      <c r="N121" s="52">
        <v>0</v>
      </c>
      <c r="O121" s="56">
        <v>0</v>
      </c>
      <c r="P121" s="56">
        <v>0</v>
      </c>
      <c r="Q121" s="56">
        <v>2503</v>
      </c>
      <c r="R121" s="56">
        <v>150</v>
      </c>
      <c r="S121" s="51">
        <v>2500</v>
      </c>
      <c r="T121" s="52">
        <v>12.5</v>
      </c>
      <c r="U121" s="51">
        <v>100</v>
      </c>
      <c r="V121" s="52">
        <v>38.6</v>
      </c>
      <c r="W121" s="51">
        <v>0</v>
      </c>
      <c r="X121" s="52">
        <v>0</v>
      </c>
      <c r="Y121" s="17">
        <f t="shared" si="8"/>
        <v>508</v>
      </c>
      <c r="Z121" s="78"/>
      <c r="AA121" s="78" t="s">
        <v>121</v>
      </c>
      <c r="AB121" s="1" t="s">
        <v>121</v>
      </c>
      <c r="AC121" s="1" t="s">
        <v>121</v>
      </c>
    </row>
    <row r="122" spans="2:29" ht="15.75" thickBot="1" x14ac:dyDescent="0.3">
      <c r="B122" s="29" t="s">
        <v>86</v>
      </c>
      <c r="C122" s="30">
        <f t="shared" ref="C122:X122" si="10">SUM(C110:C121)</f>
        <v>173283</v>
      </c>
      <c r="D122" s="30">
        <f t="shared" si="10"/>
        <v>940.89999999999986</v>
      </c>
      <c r="E122" s="30">
        <f t="shared" si="10"/>
        <v>11165</v>
      </c>
      <c r="F122" s="30">
        <f t="shared" si="10"/>
        <v>1724.2</v>
      </c>
      <c r="G122" s="30">
        <f t="shared" si="10"/>
        <v>35070</v>
      </c>
      <c r="H122" s="30">
        <f t="shared" si="10"/>
        <v>12811.199999999999</v>
      </c>
      <c r="I122" s="30">
        <f t="shared" si="10"/>
        <v>7183</v>
      </c>
      <c r="J122" s="30">
        <f t="shared" si="10"/>
        <v>8833.2000000000007</v>
      </c>
      <c r="K122" s="30">
        <f t="shared" si="10"/>
        <v>8148</v>
      </c>
      <c r="L122" s="30">
        <f t="shared" si="10"/>
        <v>1131.7</v>
      </c>
      <c r="M122" s="30">
        <f t="shared" si="10"/>
        <v>46303</v>
      </c>
      <c r="N122" s="30">
        <f t="shared" si="10"/>
        <v>3159</v>
      </c>
      <c r="O122" s="30">
        <f t="shared" si="10"/>
        <v>4464</v>
      </c>
      <c r="P122" s="30">
        <f t="shared" si="10"/>
        <v>1125.5999999999999</v>
      </c>
      <c r="Q122" s="30">
        <f t="shared" si="10"/>
        <v>5859</v>
      </c>
      <c r="R122" s="30">
        <f t="shared" si="10"/>
        <v>404.1</v>
      </c>
      <c r="S122" s="30">
        <f t="shared" si="10"/>
        <v>68463</v>
      </c>
      <c r="T122" s="30">
        <f t="shared" si="10"/>
        <v>1383.8</v>
      </c>
      <c r="U122" s="30">
        <f t="shared" si="10"/>
        <v>6974</v>
      </c>
      <c r="V122" s="30">
        <f t="shared" si="10"/>
        <v>1661.5879999999997</v>
      </c>
      <c r="W122" s="30">
        <f t="shared" si="10"/>
        <v>490951.6</v>
      </c>
      <c r="X122" s="30">
        <f t="shared" si="10"/>
        <v>3860.7000000000003</v>
      </c>
      <c r="Y122" s="34">
        <f>D122+F122+H122+J122+N122+P122+R122+T122+V122+X122+L122</f>
        <v>37035.98799999999</v>
      </c>
      <c r="Z122" s="78" t="s">
        <v>121</v>
      </c>
      <c r="AA122" s="78" t="s">
        <v>121</v>
      </c>
      <c r="AB122" s="1" t="s">
        <v>121</v>
      </c>
    </row>
    <row r="123" spans="2:29" ht="25.5" x14ac:dyDescent="0.25">
      <c r="B123" s="36" t="s">
        <v>151</v>
      </c>
      <c r="C123" s="51">
        <v>69235</v>
      </c>
      <c r="D123" s="52">
        <v>338.20000000000005</v>
      </c>
      <c r="E123" s="53">
        <v>3841.2</v>
      </c>
      <c r="F123" s="52">
        <v>70.423999999999992</v>
      </c>
      <c r="G123" s="51">
        <v>14063</v>
      </c>
      <c r="H123" s="52">
        <v>6460.8</v>
      </c>
      <c r="I123" s="53">
        <v>351</v>
      </c>
      <c r="J123" s="54">
        <v>232.59999999999997</v>
      </c>
      <c r="K123" s="55">
        <v>5370</v>
      </c>
      <c r="L123" s="54">
        <v>508</v>
      </c>
      <c r="M123" s="53">
        <v>60</v>
      </c>
      <c r="N123" s="52">
        <v>10.8</v>
      </c>
      <c r="O123" s="56">
        <v>1837</v>
      </c>
      <c r="P123" s="56">
        <v>264.7</v>
      </c>
      <c r="Q123" s="56">
        <v>8587</v>
      </c>
      <c r="R123" s="56">
        <v>560.4</v>
      </c>
      <c r="S123" s="51">
        <v>24150</v>
      </c>
      <c r="T123" s="52">
        <v>155.94999999999999</v>
      </c>
      <c r="U123" s="51">
        <v>968</v>
      </c>
      <c r="V123" s="52">
        <v>244.12799999999999</v>
      </c>
      <c r="W123" s="51">
        <v>36660</v>
      </c>
      <c r="X123" s="52">
        <v>601.97</v>
      </c>
      <c r="Y123" s="17">
        <f t="shared" si="8"/>
        <v>9447.9719999999998</v>
      </c>
      <c r="Z123" s="78"/>
      <c r="AA123" s="78"/>
    </row>
    <row r="124" spans="2:29" ht="25.5" x14ac:dyDescent="0.25">
      <c r="B124" s="15" t="s">
        <v>152</v>
      </c>
      <c r="C124" s="51">
        <v>9360</v>
      </c>
      <c r="D124" s="52">
        <v>168.29999999999998</v>
      </c>
      <c r="E124" s="53">
        <v>1824.8</v>
      </c>
      <c r="F124" s="52">
        <v>394.82664</v>
      </c>
      <c r="G124" s="51">
        <v>5158</v>
      </c>
      <c r="H124" s="52">
        <v>3517.3487999999998</v>
      </c>
      <c r="I124" s="53">
        <v>103</v>
      </c>
      <c r="J124" s="54">
        <v>118.59999999999998</v>
      </c>
      <c r="K124" s="55">
        <v>4924</v>
      </c>
      <c r="L124" s="54">
        <v>396.6</v>
      </c>
      <c r="M124" s="53">
        <v>2908</v>
      </c>
      <c r="N124" s="52">
        <v>233.98</v>
      </c>
      <c r="O124" s="56">
        <v>3379</v>
      </c>
      <c r="P124" s="56">
        <v>422.64707999999996</v>
      </c>
      <c r="Q124" s="56">
        <v>320</v>
      </c>
      <c r="R124" s="56">
        <v>41.7</v>
      </c>
      <c r="S124" s="51">
        <v>11806</v>
      </c>
      <c r="T124" s="52">
        <v>323</v>
      </c>
      <c r="U124" s="51">
        <v>1231</v>
      </c>
      <c r="V124" s="52">
        <v>230.27814999999998</v>
      </c>
      <c r="W124" s="51">
        <v>29883</v>
      </c>
      <c r="X124" s="52">
        <v>438.90000000000003</v>
      </c>
      <c r="Y124" s="17">
        <f t="shared" si="8"/>
        <v>6286.1806699999988</v>
      </c>
      <c r="Z124" s="78"/>
      <c r="AA124" s="78"/>
    </row>
    <row r="125" spans="2:29" ht="25.5" x14ac:dyDescent="0.25">
      <c r="B125" s="15" t="s">
        <v>153</v>
      </c>
      <c r="C125" s="51">
        <v>10311</v>
      </c>
      <c r="D125" s="52">
        <v>53.239999999999995</v>
      </c>
      <c r="E125" s="53">
        <v>421.5</v>
      </c>
      <c r="F125" s="52">
        <v>62.4</v>
      </c>
      <c r="G125" s="51">
        <v>7760</v>
      </c>
      <c r="H125" s="52">
        <v>4276.2</v>
      </c>
      <c r="I125" s="53">
        <v>1190</v>
      </c>
      <c r="J125" s="54">
        <v>646.30000000000007</v>
      </c>
      <c r="K125" s="55">
        <v>2389</v>
      </c>
      <c r="L125" s="54">
        <v>422.2</v>
      </c>
      <c r="M125" s="53">
        <v>899</v>
      </c>
      <c r="N125" s="52">
        <v>81.900000000000006</v>
      </c>
      <c r="O125" s="56">
        <v>932</v>
      </c>
      <c r="P125" s="56">
        <v>196</v>
      </c>
      <c r="Q125" s="56">
        <v>10</v>
      </c>
      <c r="R125" s="56">
        <v>0.4</v>
      </c>
      <c r="S125" s="51">
        <v>7174</v>
      </c>
      <c r="T125" s="52">
        <v>108.74999999999999</v>
      </c>
      <c r="U125" s="51">
        <v>1644</v>
      </c>
      <c r="V125" s="52">
        <v>465</v>
      </c>
      <c r="W125" s="51">
        <v>31815</v>
      </c>
      <c r="X125" s="52">
        <v>447.00000000000006</v>
      </c>
      <c r="Y125" s="17">
        <f t="shared" si="8"/>
        <v>6759.3899999999994</v>
      </c>
      <c r="Z125" s="78"/>
      <c r="AA125" s="78" t="s">
        <v>121</v>
      </c>
    </row>
    <row r="126" spans="2:29" x14ac:dyDescent="0.25">
      <c r="B126" s="15" t="s">
        <v>150</v>
      </c>
      <c r="C126" s="51">
        <v>11868</v>
      </c>
      <c r="D126" s="52">
        <v>66.44</v>
      </c>
      <c r="E126" s="53">
        <v>3221.34</v>
      </c>
      <c r="F126" s="52">
        <v>107.11999999999999</v>
      </c>
      <c r="G126" s="51">
        <v>6226</v>
      </c>
      <c r="H126" s="52">
        <v>2839.55</v>
      </c>
      <c r="I126" s="53">
        <v>807</v>
      </c>
      <c r="J126" s="54">
        <v>1691.2000000000003</v>
      </c>
      <c r="K126" s="55">
        <v>7474</v>
      </c>
      <c r="L126" s="54">
        <v>697.6</v>
      </c>
      <c r="M126" s="53">
        <v>1326</v>
      </c>
      <c r="N126" s="52">
        <v>70.38</v>
      </c>
      <c r="O126" s="56">
        <v>10654</v>
      </c>
      <c r="P126" s="56">
        <v>2433.96</v>
      </c>
      <c r="Q126" s="56">
        <v>200</v>
      </c>
      <c r="R126" s="56">
        <v>47.2</v>
      </c>
      <c r="S126" s="51">
        <v>12612</v>
      </c>
      <c r="T126" s="52">
        <v>416.85</v>
      </c>
      <c r="U126" s="51">
        <v>1207</v>
      </c>
      <c r="V126" s="52">
        <v>204.46</v>
      </c>
      <c r="W126" s="51">
        <v>20519</v>
      </c>
      <c r="X126" s="52">
        <v>432.1</v>
      </c>
      <c r="Y126" s="17">
        <f t="shared" si="8"/>
        <v>9006.86</v>
      </c>
      <c r="Z126" s="78"/>
      <c r="AA126" s="78"/>
      <c r="AB126" s="1" t="s">
        <v>121</v>
      </c>
    </row>
    <row r="127" spans="2:29" x14ac:dyDescent="0.25">
      <c r="B127" s="15" t="s">
        <v>15</v>
      </c>
      <c r="C127" s="51">
        <v>24652</v>
      </c>
      <c r="D127" s="52">
        <v>153.56699999999998</v>
      </c>
      <c r="E127" s="53">
        <v>650.57000000000005</v>
      </c>
      <c r="F127" s="52">
        <v>73.596795</v>
      </c>
      <c r="G127" s="51">
        <v>6863</v>
      </c>
      <c r="H127" s="52">
        <v>5654.11</v>
      </c>
      <c r="I127" s="53">
        <v>175</v>
      </c>
      <c r="J127" s="54">
        <v>201.24999999999997</v>
      </c>
      <c r="K127" s="55">
        <v>1538</v>
      </c>
      <c r="L127" s="54">
        <v>522.5</v>
      </c>
      <c r="M127" s="53">
        <v>5457</v>
      </c>
      <c r="N127" s="52">
        <v>713.26499999999999</v>
      </c>
      <c r="O127" s="56">
        <v>0</v>
      </c>
      <c r="P127" s="56">
        <v>0</v>
      </c>
      <c r="Q127" s="56">
        <v>0</v>
      </c>
      <c r="R127" s="56">
        <v>0</v>
      </c>
      <c r="S127" s="51">
        <v>27011</v>
      </c>
      <c r="T127" s="52">
        <v>52.454900000000002</v>
      </c>
      <c r="U127" s="51">
        <v>1797</v>
      </c>
      <c r="V127" s="52">
        <v>395.9</v>
      </c>
      <c r="W127" s="51">
        <v>23574</v>
      </c>
      <c r="X127" s="52">
        <v>216.32999999999998</v>
      </c>
      <c r="Y127" s="17">
        <f t="shared" si="8"/>
        <v>7982.9736949999997</v>
      </c>
      <c r="Z127" s="78"/>
      <c r="AA127" s="78" t="s">
        <v>121</v>
      </c>
      <c r="AB127" s="1" t="s">
        <v>121</v>
      </c>
    </row>
    <row r="128" spans="2:29" ht="15.75" customHeight="1" x14ac:dyDescent="0.25">
      <c r="B128" s="15" t="s">
        <v>16</v>
      </c>
      <c r="C128" s="51">
        <v>80540</v>
      </c>
      <c r="D128" s="52">
        <v>355.93700000000001</v>
      </c>
      <c r="E128" s="53">
        <v>20750.259999999998</v>
      </c>
      <c r="F128" s="52">
        <v>49.036000000000001</v>
      </c>
      <c r="G128" s="51">
        <v>16018</v>
      </c>
      <c r="H128" s="52">
        <v>7677.94</v>
      </c>
      <c r="I128" s="53">
        <v>326</v>
      </c>
      <c r="J128" s="54">
        <v>262.40999999999991</v>
      </c>
      <c r="K128" s="55">
        <v>13775</v>
      </c>
      <c r="L128" s="54">
        <v>1377.729</v>
      </c>
      <c r="M128" s="53">
        <v>16405</v>
      </c>
      <c r="N128" s="52">
        <v>1104.02</v>
      </c>
      <c r="O128" s="56">
        <v>220</v>
      </c>
      <c r="P128" s="56">
        <v>85.8</v>
      </c>
      <c r="Q128" s="56">
        <v>670</v>
      </c>
      <c r="R128" s="56">
        <v>58.599999999999994</v>
      </c>
      <c r="S128" s="51">
        <v>15490</v>
      </c>
      <c r="T128" s="52">
        <v>137.81800000000001</v>
      </c>
      <c r="U128" s="51">
        <v>1793</v>
      </c>
      <c r="V128" s="52">
        <v>375.92699999999996</v>
      </c>
      <c r="W128" s="51">
        <v>20110</v>
      </c>
      <c r="X128" s="52">
        <v>250.71899999999999</v>
      </c>
      <c r="Y128" s="17">
        <f t="shared" si="8"/>
        <v>11735.935999999998</v>
      </c>
      <c r="Z128" s="78" t="s">
        <v>121</v>
      </c>
      <c r="AA128" s="78"/>
      <c r="AB128" s="1" t="s">
        <v>121</v>
      </c>
      <c r="AC128" s="1" t="s">
        <v>121</v>
      </c>
    </row>
    <row r="129" spans="1:30" ht="15.75" thickBot="1" x14ac:dyDescent="0.3">
      <c r="B129" s="15" t="s">
        <v>17</v>
      </c>
      <c r="C129" s="51">
        <v>15301</v>
      </c>
      <c r="D129" s="52">
        <v>322.5</v>
      </c>
      <c r="E129" s="53">
        <v>16688</v>
      </c>
      <c r="F129" s="52">
        <v>27.2</v>
      </c>
      <c r="G129" s="51">
        <v>1200</v>
      </c>
      <c r="H129" s="52">
        <v>1049</v>
      </c>
      <c r="I129" s="53">
        <v>10</v>
      </c>
      <c r="J129" s="54">
        <v>9</v>
      </c>
      <c r="K129" s="55">
        <v>1050</v>
      </c>
      <c r="L129" s="54">
        <v>65.2</v>
      </c>
      <c r="M129" s="53">
        <v>900</v>
      </c>
      <c r="N129" s="52">
        <v>213.5</v>
      </c>
      <c r="O129" s="56">
        <v>1290</v>
      </c>
      <c r="P129" s="56">
        <v>490</v>
      </c>
      <c r="Q129" s="56">
        <v>0</v>
      </c>
      <c r="R129" s="56">
        <v>0</v>
      </c>
      <c r="S129" s="51">
        <v>4300</v>
      </c>
      <c r="T129" s="52">
        <v>9.5</v>
      </c>
      <c r="U129" s="51">
        <v>262</v>
      </c>
      <c r="V129" s="52">
        <v>43.800000000000004</v>
      </c>
      <c r="W129" s="51">
        <v>5218</v>
      </c>
      <c r="X129" s="52">
        <v>56.6</v>
      </c>
      <c r="Y129" s="17">
        <f t="shared" si="8"/>
        <v>2286.2999999999997</v>
      </c>
      <c r="Z129" s="78"/>
      <c r="AA129" s="78" t="s">
        <v>121</v>
      </c>
    </row>
    <row r="130" spans="1:30" ht="15.75" thickBot="1" x14ac:dyDescent="0.3">
      <c r="A130" s="1"/>
      <c r="B130" s="29" t="s">
        <v>87</v>
      </c>
      <c r="C130" s="30">
        <f>SUM(C123:C129)</f>
        <v>221267</v>
      </c>
      <c r="D130" s="30">
        <f t="shared" ref="D130:X130" si="11">SUM(D123:D129)</f>
        <v>1458.1840000000002</v>
      </c>
      <c r="E130" s="30">
        <f t="shared" si="11"/>
        <v>47397.67</v>
      </c>
      <c r="F130" s="30">
        <f t="shared" si="11"/>
        <v>784.60343499999999</v>
      </c>
      <c r="G130" s="30">
        <f t="shared" si="11"/>
        <v>57288</v>
      </c>
      <c r="H130" s="30">
        <f t="shared" si="11"/>
        <v>31474.948799999998</v>
      </c>
      <c r="I130" s="30">
        <f t="shared" si="11"/>
        <v>2962</v>
      </c>
      <c r="J130" s="30">
        <f t="shared" si="11"/>
        <v>3161.36</v>
      </c>
      <c r="K130" s="30">
        <f t="shared" si="11"/>
        <v>36520</v>
      </c>
      <c r="L130" s="30">
        <f t="shared" si="11"/>
        <v>3989.8289999999997</v>
      </c>
      <c r="M130" s="30">
        <f t="shared" si="11"/>
        <v>27955</v>
      </c>
      <c r="N130" s="30">
        <f t="shared" si="11"/>
        <v>2427.8450000000003</v>
      </c>
      <c r="O130" s="30">
        <f t="shared" si="11"/>
        <v>18312</v>
      </c>
      <c r="P130" s="30">
        <f t="shared" si="11"/>
        <v>3893.1070800000002</v>
      </c>
      <c r="Q130" s="30">
        <f t="shared" si="11"/>
        <v>9787</v>
      </c>
      <c r="R130" s="30">
        <f t="shared" si="11"/>
        <v>708.30000000000007</v>
      </c>
      <c r="S130" s="30">
        <f t="shared" si="11"/>
        <v>102543</v>
      </c>
      <c r="T130" s="30">
        <f t="shared" si="11"/>
        <v>1204.3228999999999</v>
      </c>
      <c r="U130" s="30">
        <f t="shared" si="11"/>
        <v>8902</v>
      </c>
      <c r="V130" s="30">
        <f t="shared" si="11"/>
        <v>1959.4931499999998</v>
      </c>
      <c r="W130" s="30">
        <f t="shared" si="11"/>
        <v>167779</v>
      </c>
      <c r="X130" s="30">
        <f t="shared" si="11"/>
        <v>2443.6190000000001</v>
      </c>
      <c r="Y130" s="34">
        <f>D130+F130+H130+J130+N130+P130+R130+T130+V130+X130+L130</f>
        <v>53505.612365000001</v>
      </c>
      <c r="Z130" s="78"/>
      <c r="AA130" s="78"/>
    </row>
    <row r="131" spans="1:30" s="44" customFormat="1" x14ac:dyDescent="0.25">
      <c r="B131" s="63" t="s">
        <v>166</v>
      </c>
      <c r="C131" s="79">
        <v>40068</v>
      </c>
      <c r="D131" s="80">
        <v>360.8</v>
      </c>
      <c r="E131" s="81">
        <v>26658</v>
      </c>
      <c r="F131" s="80">
        <v>97.4</v>
      </c>
      <c r="G131" s="81">
        <v>1734</v>
      </c>
      <c r="H131" s="80">
        <v>1066.5999999999999</v>
      </c>
      <c r="I131" s="81">
        <v>67</v>
      </c>
      <c r="J131" s="80">
        <v>86.7</v>
      </c>
      <c r="K131" s="81">
        <v>4515</v>
      </c>
      <c r="L131" s="80">
        <v>641.29999999999995</v>
      </c>
      <c r="M131" s="81">
        <v>1388</v>
      </c>
      <c r="N131" s="80">
        <v>189.4</v>
      </c>
      <c r="O131" s="81">
        <v>0</v>
      </c>
      <c r="P131" s="80">
        <v>0</v>
      </c>
      <c r="Q131" s="81">
        <v>0</v>
      </c>
      <c r="R131" s="80">
        <v>0</v>
      </c>
      <c r="S131" s="82">
        <v>5611</v>
      </c>
      <c r="T131" s="83">
        <v>96.3</v>
      </c>
      <c r="U131" s="82">
        <v>1166</v>
      </c>
      <c r="V131" s="83">
        <v>358.5</v>
      </c>
      <c r="W131" s="82">
        <v>6826</v>
      </c>
      <c r="X131" s="83">
        <v>122.6</v>
      </c>
      <c r="Y131" s="17">
        <f t="shared" si="8"/>
        <v>3019.5999999999995</v>
      </c>
      <c r="Z131" s="78" t="s">
        <v>121</v>
      </c>
      <c r="AA131" s="78" t="s">
        <v>121</v>
      </c>
    </row>
    <row r="132" spans="1:30" s="44" customFormat="1" x14ac:dyDescent="0.25">
      <c r="B132" s="63" t="s">
        <v>157</v>
      </c>
      <c r="C132" s="84">
        <v>23639</v>
      </c>
      <c r="D132" s="85">
        <v>149</v>
      </c>
      <c r="E132" s="79">
        <v>301.3</v>
      </c>
      <c r="F132" s="85">
        <v>95.7</v>
      </c>
      <c r="G132" s="79">
        <v>308</v>
      </c>
      <c r="H132" s="85">
        <v>170.1</v>
      </c>
      <c r="I132" s="79">
        <v>687</v>
      </c>
      <c r="J132" s="85">
        <v>541.70000000000005</v>
      </c>
      <c r="K132" s="79">
        <v>1286</v>
      </c>
      <c r="L132" s="85">
        <v>196.1</v>
      </c>
      <c r="M132" s="79">
        <v>1293</v>
      </c>
      <c r="N132" s="85">
        <v>191.1</v>
      </c>
      <c r="O132" s="86">
        <v>162</v>
      </c>
      <c r="P132" s="87">
        <v>38.700000000000003</v>
      </c>
      <c r="Q132" s="79">
        <v>1463</v>
      </c>
      <c r="R132" s="85">
        <v>152.30000000000001</v>
      </c>
      <c r="S132" s="79">
        <v>5610</v>
      </c>
      <c r="T132" s="85">
        <v>11</v>
      </c>
      <c r="U132" s="79">
        <v>339</v>
      </c>
      <c r="V132" s="85">
        <v>107.2</v>
      </c>
      <c r="W132" s="79">
        <v>6250</v>
      </c>
      <c r="X132" s="85">
        <v>121.9</v>
      </c>
      <c r="Y132" s="17">
        <f t="shared" si="8"/>
        <v>1774.8</v>
      </c>
      <c r="Z132" s="78"/>
      <c r="AA132" s="78" t="s">
        <v>121</v>
      </c>
      <c r="AB132" s="44" t="s">
        <v>121</v>
      </c>
      <c r="AC132" s="44" t="s">
        <v>121</v>
      </c>
    </row>
    <row r="133" spans="1:30" s="44" customFormat="1" x14ac:dyDescent="0.25">
      <c r="B133" s="15" t="s">
        <v>158</v>
      </c>
      <c r="C133" s="84">
        <v>23922</v>
      </c>
      <c r="D133" s="85">
        <v>46.3</v>
      </c>
      <c r="E133" s="79">
        <v>219</v>
      </c>
      <c r="F133" s="85">
        <v>62</v>
      </c>
      <c r="G133" s="79">
        <v>3992</v>
      </c>
      <c r="H133" s="85">
        <v>1036</v>
      </c>
      <c r="I133" s="79">
        <v>0</v>
      </c>
      <c r="J133" s="85">
        <v>0</v>
      </c>
      <c r="K133" s="79">
        <v>1313</v>
      </c>
      <c r="L133" s="85">
        <v>183.2</v>
      </c>
      <c r="M133" s="79">
        <v>2322</v>
      </c>
      <c r="N133" s="85">
        <v>83.4</v>
      </c>
      <c r="O133" s="79">
        <v>721</v>
      </c>
      <c r="P133" s="85">
        <v>71</v>
      </c>
      <c r="Q133" s="79">
        <v>0</v>
      </c>
      <c r="R133" s="85">
        <v>0</v>
      </c>
      <c r="S133" s="79">
        <v>9163</v>
      </c>
      <c r="T133" s="85">
        <v>722.6</v>
      </c>
      <c r="U133" s="79">
        <v>828</v>
      </c>
      <c r="V133" s="85">
        <v>188</v>
      </c>
      <c r="W133" s="79">
        <v>61831</v>
      </c>
      <c r="X133" s="85">
        <v>1045.0999999999999</v>
      </c>
      <c r="Y133" s="17">
        <f t="shared" si="8"/>
        <v>3437.6</v>
      </c>
      <c r="Z133" s="78"/>
      <c r="AA133" s="78"/>
      <c r="AD133" s="44" t="s">
        <v>121</v>
      </c>
    </row>
    <row r="134" spans="1:30" s="44" customFormat="1" x14ac:dyDescent="0.25">
      <c r="B134" s="15" t="s">
        <v>165</v>
      </c>
      <c r="C134" s="84">
        <v>0</v>
      </c>
      <c r="D134" s="85">
        <v>0</v>
      </c>
      <c r="E134" s="79">
        <v>500</v>
      </c>
      <c r="F134" s="85">
        <v>70</v>
      </c>
      <c r="G134" s="79">
        <v>6767</v>
      </c>
      <c r="H134" s="85">
        <v>2030.1</v>
      </c>
      <c r="I134" s="79">
        <v>122</v>
      </c>
      <c r="J134" s="85">
        <v>287.39999999999998</v>
      </c>
      <c r="K134" s="79">
        <v>2300</v>
      </c>
      <c r="L134" s="85">
        <v>204</v>
      </c>
      <c r="M134" s="79">
        <v>2350</v>
      </c>
      <c r="N134" s="85">
        <v>139</v>
      </c>
      <c r="O134" s="79">
        <v>0</v>
      </c>
      <c r="P134" s="84">
        <v>0</v>
      </c>
      <c r="Q134" s="79">
        <v>0</v>
      </c>
      <c r="R134" s="85">
        <v>0</v>
      </c>
      <c r="S134" s="79">
        <v>8700</v>
      </c>
      <c r="T134" s="85">
        <v>34.799999999999997</v>
      </c>
      <c r="U134" s="79">
        <v>1190</v>
      </c>
      <c r="V134" s="85">
        <v>377.1</v>
      </c>
      <c r="W134" s="79">
        <v>18550</v>
      </c>
      <c r="X134" s="85">
        <v>445.2</v>
      </c>
      <c r="Y134" s="17">
        <f t="shared" si="8"/>
        <v>3587.6</v>
      </c>
      <c r="Z134" s="78"/>
      <c r="AA134" s="78"/>
      <c r="AB134" s="44" t="s">
        <v>121</v>
      </c>
      <c r="AC134" s="44" t="s">
        <v>121</v>
      </c>
      <c r="AD134" s="44" t="s">
        <v>121</v>
      </c>
    </row>
    <row r="135" spans="1:30" s="24" customFormat="1" x14ac:dyDescent="0.25">
      <c r="B135" s="75" t="s">
        <v>13</v>
      </c>
      <c r="C135" s="84">
        <v>0</v>
      </c>
      <c r="D135" s="88">
        <v>0</v>
      </c>
      <c r="E135" s="89">
        <v>306</v>
      </c>
      <c r="F135" s="88">
        <v>43.7</v>
      </c>
      <c r="G135" s="90">
        <v>819</v>
      </c>
      <c r="H135" s="88">
        <v>214.58</v>
      </c>
      <c r="I135" s="90">
        <v>21</v>
      </c>
      <c r="J135" s="88">
        <v>31.545000000000002</v>
      </c>
      <c r="K135" s="90">
        <v>210</v>
      </c>
      <c r="L135" s="88">
        <v>44.5</v>
      </c>
      <c r="M135" s="90">
        <v>0</v>
      </c>
      <c r="N135" s="88">
        <v>0</v>
      </c>
      <c r="O135" s="90">
        <v>499</v>
      </c>
      <c r="P135" s="90">
        <v>104.8</v>
      </c>
      <c r="Q135" s="90">
        <v>4367</v>
      </c>
      <c r="R135" s="88">
        <v>206.8</v>
      </c>
      <c r="S135" s="90">
        <v>800</v>
      </c>
      <c r="T135" s="88">
        <v>0.78400000000000003</v>
      </c>
      <c r="U135" s="90">
        <v>134</v>
      </c>
      <c r="V135" s="88">
        <v>17.2</v>
      </c>
      <c r="W135" s="90">
        <v>16345</v>
      </c>
      <c r="X135" s="88">
        <v>259.2</v>
      </c>
      <c r="Y135" s="17">
        <f t="shared" si="8"/>
        <v>923.10900000000015</v>
      </c>
      <c r="Z135" s="78"/>
      <c r="AA135" s="78"/>
      <c r="AB135" s="24" t="s">
        <v>121</v>
      </c>
      <c r="AC135" s="24" t="s">
        <v>121</v>
      </c>
    </row>
    <row r="136" spans="1:30" s="24" customFormat="1" x14ac:dyDescent="0.25">
      <c r="B136" s="16" t="s">
        <v>14</v>
      </c>
      <c r="C136" s="84">
        <v>11286</v>
      </c>
      <c r="D136" s="88">
        <v>134.4</v>
      </c>
      <c r="E136" s="90">
        <v>718</v>
      </c>
      <c r="F136" s="88">
        <v>85.5</v>
      </c>
      <c r="G136" s="90">
        <v>411</v>
      </c>
      <c r="H136" s="88">
        <v>207.2</v>
      </c>
      <c r="I136" s="90">
        <v>148</v>
      </c>
      <c r="J136" s="88">
        <v>97.7</v>
      </c>
      <c r="K136" s="90">
        <v>107</v>
      </c>
      <c r="L136" s="88">
        <v>15.3</v>
      </c>
      <c r="M136" s="90">
        <v>960</v>
      </c>
      <c r="N136" s="88">
        <v>174.3</v>
      </c>
      <c r="O136" s="90">
        <v>1539</v>
      </c>
      <c r="P136" s="88">
        <v>528.6</v>
      </c>
      <c r="Q136" s="90">
        <v>1795</v>
      </c>
      <c r="R136" s="88">
        <v>442.3</v>
      </c>
      <c r="S136" s="90">
        <v>2048</v>
      </c>
      <c r="T136" s="88">
        <v>19.100000000000001</v>
      </c>
      <c r="U136" s="90">
        <v>210</v>
      </c>
      <c r="V136" s="88">
        <v>50.3</v>
      </c>
      <c r="W136" s="90">
        <v>545</v>
      </c>
      <c r="X136" s="88">
        <v>8.1999999999999993</v>
      </c>
      <c r="Y136" s="17">
        <f t="shared" si="8"/>
        <v>1762.9</v>
      </c>
      <c r="Z136" s="78"/>
      <c r="AA136" s="78"/>
      <c r="AC136" s="24" t="s">
        <v>121</v>
      </c>
    </row>
    <row r="137" spans="1:30" s="24" customFormat="1" x14ac:dyDescent="0.25">
      <c r="B137" s="75" t="s">
        <v>114</v>
      </c>
      <c r="C137" s="84">
        <v>17200</v>
      </c>
      <c r="D137" s="88">
        <v>167.7</v>
      </c>
      <c r="E137" s="90">
        <v>825</v>
      </c>
      <c r="F137" s="88">
        <v>107.2</v>
      </c>
      <c r="G137" s="90">
        <v>2170</v>
      </c>
      <c r="H137" s="88">
        <v>834.5</v>
      </c>
      <c r="I137" s="90">
        <v>123</v>
      </c>
      <c r="J137" s="88">
        <v>44.2</v>
      </c>
      <c r="K137" s="90">
        <v>130</v>
      </c>
      <c r="L137" s="88">
        <v>50.7</v>
      </c>
      <c r="M137" s="90">
        <v>750</v>
      </c>
      <c r="N137" s="88">
        <v>55.1</v>
      </c>
      <c r="O137" s="90">
        <v>135</v>
      </c>
      <c r="P137" s="88">
        <v>34.799999999999997</v>
      </c>
      <c r="Q137" s="90">
        <v>2600</v>
      </c>
      <c r="R137" s="88">
        <v>54.6</v>
      </c>
      <c r="S137" s="90">
        <v>10600</v>
      </c>
      <c r="T137" s="88">
        <v>22.4</v>
      </c>
      <c r="U137" s="90">
        <v>781</v>
      </c>
      <c r="V137" s="88">
        <v>154.30000000000001</v>
      </c>
      <c r="W137" s="90">
        <v>12300</v>
      </c>
      <c r="X137" s="88">
        <v>165.5</v>
      </c>
      <c r="Y137" s="17">
        <f t="shared" si="8"/>
        <v>1691</v>
      </c>
      <c r="Z137" s="78"/>
      <c r="AA137" s="78" t="s">
        <v>121</v>
      </c>
      <c r="AB137" s="24" t="s">
        <v>121</v>
      </c>
    </row>
    <row r="138" spans="1:30" s="24" customFormat="1" ht="15.75" thickBot="1" x14ac:dyDescent="0.3">
      <c r="B138" s="16" t="s">
        <v>101</v>
      </c>
      <c r="C138" s="84">
        <v>11200</v>
      </c>
      <c r="D138" s="88">
        <v>28</v>
      </c>
      <c r="E138" s="90">
        <v>61</v>
      </c>
      <c r="F138" s="88">
        <v>22.295999999999999</v>
      </c>
      <c r="G138" s="90">
        <v>910</v>
      </c>
      <c r="H138" s="88">
        <v>364</v>
      </c>
      <c r="I138" s="90">
        <v>489</v>
      </c>
      <c r="J138" s="88">
        <v>351.9</v>
      </c>
      <c r="K138" s="90">
        <v>33</v>
      </c>
      <c r="L138" s="88">
        <v>6.8</v>
      </c>
      <c r="M138" s="90">
        <v>0</v>
      </c>
      <c r="N138" s="88">
        <v>0</v>
      </c>
      <c r="O138" s="90">
        <v>300</v>
      </c>
      <c r="P138" s="88">
        <v>27</v>
      </c>
      <c r="Q138" s="90">
        <v>0</v>
      </c>
      <c r="R138" s="88">
        <v>0</v>
      </c>
      <c r="S138" s="90">
        <v>950</v>
      </c>
      <c r="T138" s="88">
        <v>1.9</v>
      </c>
      <c r="U138" s="90">
        <v>329</v>
      </c>
      <c r="V138" s="88">
        <v>85.5</v>
      </c>
      <c r="W138" s="90">
        <v>12850</v>
      </c>
      <c r="X138" s="88">
        <v>128.5</v>
      </c>
      <c r="Y138" s="17">
        <v>1053</v>
      </c>
      <c r="Z138" s="78"/>
      <c r="AA138" s="78"/>
      <c r="AC138" s="24" t="s">
        <v>121</v>
      </c>
    </row>
    <row r="139" spans="1:30" ht="15.75" thickBot="1" x14ac:dyDescent="0.3">
      <c r="A139" s="1"/>
      <c r="B139" s="37" t="s">
        <v>88</v>
      </c>
      <c r="C139" s="38">
        <f t="shared" ref="C139:X139" si="12">SUM(C131:C138)</f>
        <v>127315</v>
      </c>
      <c r="D139" s="38">
        <f t="shared" si="12"/>
        <v>886.2</v>
      </c>
      <c r="E139" s="38">
        <f t="shared" si="12"/>
        <v>29588.3</v>
      </c>
      <c r="F139" s="38">
        <f t="shared" si="12"/>
        <v>583.79600000000005</v>
      </c>
      <c r="G139" s="38">
        <f t="shared" si="12"/>
        <v>17111</v>
      </c>
      <c r="H139" s="38">
        <f t="shared" si="12"/>
        <v>5923.079999999999</v>
      </c>
      <c r="I139" s="38">
        <f t="shared" si="12"/>
        <v>1657</v>
      </c>
      <c r="J139" s="38">
        <f t="shared" si="12"/>
        <v>1441.145</v>
      </c>
      <c r="K139" s="38">
        <f t="shared" si="12"/>
        <v>9894</v>
      </c>
      <c r="L139" s="38">
        <f t="shared" si="12"/>
        <v>1341.8999999999999</v>
      </c>
      <c r="M139" s="38">
        <f t="shared" si="12"/>
        <v>9063</v>
      </c>
      <c r="N139" s="38">
        <f t="shared" si="12"/>
        <v>832.30000000000007</v>
      </c>
      <c r="O139" s="38">
        <f t="shared" si="12"/>
        <v>3356</v>
      </c>
      <c r="P139" s="38">
        <f t="shared" si="12"/>
        <v>804.9</v>
      </c>
      <c r="Q139" s="38">
        <f t="shared" si="12"/>
        <v>10225</v>
      </c>
      <c r="R139" s="38">
        <f t="shared" si="12"/>
        <v>856.00000000000011</v>
      </c>
      <c r="S139" s="38">
        <f t="shared" si="12"/>
        <v>43482</v>
      </c>
      <c r="T139" s="38">
        <f t="shared" si="12"/>
        <v>908.8839999999999</v>
      </c>
      <c r="U139" s="38">
        <f t="shared" si="12"/>
        <v>4977</v>
      </c>
      <c r="V139" s="38">
        <f t="shared" si="12"/>
        <v>1338.1000000000001</v>
      </c>
      <c r="W139" s="38">
        <f t="shared" si="12"/>
        <v>135497</v>
      </c>
      <c r="X139" s="38">
        <f t="shared" si="12"/>
        <v>2296.1999999999998</v>
      </c>
      <c r="Y139" s="47">
        <f>D139+F139+H139+J139+N139+P139+R139+T139+V139+X139+L139</f>
        <v>17212.505000000001</v>
      </c>
      <c r="Z139" s="78"/>
      <c r="AA139" s="78"/>
    </row>
    <row r="140" spans="1:30" ht="15.75" thickBot="1" x14ac:dyDescent="0.3">
      <c r="A140" s="1"/>
      <c r="B140" s="39" t="s">
        <v>70</v>
      </c>
      <c r="C140" s="40">
        <f t="shared" ref="C140:X140" si="13">C34+C50+C68+C96+C109+C122+C130+C139</f>
        <v>3129370.5</v>
      </c>
      <c r="D140" s="40">
        <f t="shared" si="13"/>
        <v>19700.519660000002</v>
      </c>
      <c r="E140" s="40">
        <f t="shared" si="13"/>
        <v>189465.62</v>
      </c>
      <c r="F140" s="43">
        <f t="shared" si="13"/>
        <v>23348.287353700001</v>
      </c>
      <c r="G140" s="40">
        <f t="shared" si="13"/>
        <v>436644</v>
      </c>
      <c r="H140" s="40">
        <f t="shared" si="13"/>
        <v>223043.72769</v>
      </c>
      <c r="I140" s="40">
        <f t="shared" si="13"/>
        <v>31317</v>
      </c>
      <c r="J140" s="40">
        <f t="shared" si="13"/>
        <v>42667.4977</v>
      </c>
      <c r="K140" s="40">
        <f t="shared" si="13"/>
        <v>240317</v>
      </c>
      <c r="L140" s="40">
        <f t="shared" si="13"/>
        <v>42276.84259</v>
      </c>
      <c r="M140" s="40">
        <f t="shared" si="13"/>
        <v>437904</v>
      </c>
      <c r="N140" s="40">
        <f t="shared" si="13"/>
        <v>33536.614260000002</v>
      </c>
      <c r="O140" s="40">
        <f t="shared" si="13"/>
        <v>89471</v>
      </c>
      <c r="P140" s="40">
        <f t="shared" si="13"/>
        <v>16175.119069999999</v>
      </c>
      <c r="Q140" s="40">
        <f t="shared" si="13"/>
        <v>101244</v>
      </c>
      <c r="R140" s="40">
        <f t="shared" si="13"/>
        <v>8662.8430000000008</v>
      </c>
      <c r="S140" s="40">
        <f t="shared" si="13"/>
        <v>910789</v>
      </c>
      <c r="T140" s="40">
        <f t="shared" si="13"/>
        <v>28806.421699999999</v>
      </c>
      <c r="U140" s="40">
        <f t="shared" si="13"/>
        <v>122214</v>
      </c>
      <c r="V140" s="40">
        <f t="shared" si="13"/>
        <v>27921.713609999995</v>
      </c>
      <c r="W140" s="40">
        <f t="shared" si="13"/>
        <v>3967999.6</v>
      </c>
      <c r="X140" s="40">
        <f t="shared" si="13"/>
        <v>55171.768330160005</v>
      </c>
      <c r="Y140" s="48">
        <f>Y34+Y50+Y68+Y96+Y109+Y122+Y130+Y139</f>
        <v>521311.35496386001</v>
      </c>
      <c r="Z140" s="78" t="s">
        <v>121</v>
      </c>
      <c r="AA140" s="78"/>
      <c r="AB140" s="1" t="s">
        <v>121</v>
      </c>
    </row>
    <row r="141" spans="1:30" x14ac:dyDescent="0.25">
      <c r="A141" s="1"/>
      <c r="B141" s="26"/>
      <c r="C141" s="41"/>
      <c r="D141" s="23"/>
      <c r="E141" s="41"/>
      <c r="F141" s="23"/>
      <c r="G141" s="23"/>
      <c r="H141" s="23"/>
      <c r="I141" s="41"/>
      <c r="J141" s="23"/>
      <c r="K141" s="23"/>
      <c r="L141" s="23"/>
      <c r="M141" s="41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AC141" s="1" t="s">
        <v>121</v>
      </c>
    </row>
    <row r="142" spans="1:30" ht="19.5" customHeight="1" x14ac:dyDescent="0.25">
      <c r="A142" s="1"/>
      <c r="B142" s="28" t="s">
        <v>115</v>
      </c>
      <c r="C142" s="140" t="s">
        <v>117</v>
      </c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1" t="s">
        <v>121</v>
      </c>
    </row>
    <row r="143" spans="1:30" ht="18" customHeight="1" x14ac:dyDescent="0.25">
      <c r="A143" s="1"/>
      <c r="B143" s="26"/>
      <c r="C143" s="140" t="s">
        <v>116</v>
      </c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23"/>
      <c r="T143" s="23"/>
      <c r="U143" s="23"/>
      <c r="V143" s="23"/>
      <c r="W143" s="23"/>
      <c r="X143" s="23"/>
      <c r="Y143" s="23"/>
      <c r="Z143" s="1" t="s">
        <v>121</v>
      </c>
    </row>
    <row r="144" spans="1:30" ht="21.75" customHeight="1" x14ac:dyDescent="0.25">
      <c r="A144" s="1"/>
      <c r="B144" s="26"/>
      <c r="C144" s="140" t="s">
        <v>154</v>
      </c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23"/>
      <c r="T144" s="23"/>
      <c r="U144" s="23"/>
      <c r="V144" s="23"/>
      <c r="W144" s="23"/>
      <c r="X144" s="23"/>
      <c r="Y144" s="23"/>
      <c r="Z144" s="1" t="s">
        <v>121</v>
      </c>
    </row>
    <row r="145" spans="1:25" x14ac:dyDescent="0.25">
      <c r="A145" s="1"/>
      <c r="C145" s="139" t="s">
        <v>118</v>
      </c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</row>
    <row r="146" spans="1:25" ht="38.25" customHeight="1" x14ac:dyDescent="0.25">
      <c r="A146" s="1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39"/>
    </row>
  </sheetData>
  <mergeCells count="20">
    <mergeCell ref="C3:X3"/>
    <mergeCell ref="W4:X4"/>
    <mergeCell ref="O4:P4"/>
    <mergeCell ref="B1:Y2"/>
    <mergeCell ref="C146:Y146"/>
    <mergeCell ref="Y3:Y5"/>
    <mergeCell ref="B3:B5"/>
    <mergeCell ref="C4:D4"/>
    <mergeCell ref="E4:F4"/>
    <mergeCell ref="I4:J4"/>
    <mergeCell ref="M4:N4"/>
    <mergeCell ref="Q4:R4"/>
    <mergeCell ref="G4:H4"/>
    <mergeCell ref="S4:T4"/>
    <mergeCell ref="U4:V4"/>
    <mergeCell ref="C142:Y142"/>
    <mergeCell ref="K4:L4"/>
    <mergeCell ref="C143:R143"/>
    <mergeCell ref="C144:R144"/>
    <mergeCell ref="C145:R145"/>
  </mergeCells>
  <pageMargins left="0.25" right="0.25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Сводная по остаткам</vt:lpstr>
      <vt:lpstr>Расширенная по остаткам по ОЗ</vt:lpstr>
      <vt:lpstr>'Расширенная по остаткам по ОЗ'!Заголовки_для_печати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abdyldaev</cp:lastModifiedBy>
  <cp:lastPrinted>2021-11-04T09:13:40Z</cp:lastPrinted>
  <dcterms:created xsi:type="dcterms:W3CDTF">2009-08-31T18:03:22Z</dcterms:created>
  <dcterms:modified xsi:type="dcterms:W3CDTF">2021-11-04T09:16:11Z</dcterms:modified>
</cp:coreProperties>
</file>