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D:\Сайт инфо\"/>
    </mc:Choice>
  </mc:AlternateContent>
  <xr:revisionPtr revIDLastSave="0" documentId="8_{2F1597FA-DD57-4FFA-AB75-12B3B0D441C4}" xr6:coauthVersionLast="37" xr6:coauthVersionMax="37" xr10:uidLastSave="{00000000-0000-0000-0000-000000000000}"/>
  <bookViews>
    <workbookView xWindow="0" yWindow="0" windowWidth="18030" windowHeight="11565" xr2:uid="{00000000-000D-0000-FFFF-FFFF00000000}"/>
  </bookViews>
  <sheets>
    <sheet name="1-программ" sheetId="1" r:id="rId1"/>
    <sheet name="2-программ" sheetId="2" r:id="rId2"/>
    <sheet name="3-программ" sheetId="3" r:id="rId3"/>
    <sheet name="4-программ" sheetId="5" r:id="rId4"/>
    <sheet name="2-тиркеме" sheetId="6" r:id="rId5"/>
  </sheets>
  <definedNames>
    <definedName name="_xlnm.Print_Titles" localSheetId="4">'2-тиркеме'!$8:$9</definedName>
  </definedNames>
  <calcPr calcId="179021"/>
</workbook>
</file>

<file path=xl/calcChain.xml><?xml version="1.0" encoding="utf-8"?>
<calcChain xmlns="http://schemas.openxmlformats.org/spreadsheetml/2006/main">
  <c r="E110" i="6" l="1"/>
  <c r="D110" i="6" l="1"/>
  <c r="D166" i="6"/>
  <c r="D163" i="6"/>
  <c r="D78" i="6"/>
  <c r="D75" i="6"/>
  <c r="D59" i="6"/>
  <c r="F30" i="5" l="1"/>
  <c r="E30" i="5"/>
  <c r="D30" i="5"/>
  <c r="C30" i="5"/>
  <c r="B30" i="5"/>
  <c r="F23" i="5"/>
  <c r="E23" i="5"/>
  <c r="D23" i="5"/>
  <c r="C23" i="5"/>
  <c r="B23" i="5"/>
  <c r="F57" i="3"/>
  <c r="E57" i="3"/>
  <c r="D57" i="3"/>
  <c r="C57" i="3"/>
  <c r="B57" i="3"/>
  <c r="F78" i="2"/>
  <c r="E78" i="2"/>
  <c r="D78" i="2"/>
  <c r="C78" i="2"/>
  <c r="B78" i="2"/>
  <c r="F65" i="2"/>
  <c r="E65" i="2"/>
  <c r="D65" i="2"/>
  <c r="C65" i="2"/>
  <c r="B65" i="2"/>
  <c r="F57" i="2"/>
  <c r="E57" i="2"/>
  <c r="D57" i="2"/>
  <c r="C57" i="2"/>
  <c r="B57" i="2"/>
  <c r="F27" i="1"/>
  <c r="F11" i="1" s="1"/>
  <c r="E27" i="1"/>
  <c r="E11" i="1" s="1"/>
  <c r="D27" i="1"/>
  <c r="D11" i="1" s="1"/>
  <c r="C27" i="1"/>
  <c r="B27" i="1"/>
  <c r="F19" i="1"/>
  <c r="E19" i="1"/>
  <c r="D19" i="1"/>
  <c r="C19" i="1"/>
  <c r="B19" i="1"/>
  <c r="J257" i="6"/>
  <c r="J255" i="6" s="1"/>
  <c r="I257" i="6"/>
  <c r="I255" i="6" s="1"/>
  <c r="H257" i="6"/>
  <c r="H255" i="6" s="1"/>
  <c r="G257" i="6"/>
  <c r="G255" i="6" s="1"/>
  <c r="F257" i="6"/>
  <c r="F255" i="6" s="1"/>
  <c r="E257" i="6"/>
  <c r="D257" i="6"/>
  <c r="E255" i="6"/>
  <c r="D255" i="6"/>
  <c r="J249" i="6"/>
  <c r="J247" i="6" s="1"/>
  <c r="I249" i="6"/>
  <c r="I247" i="6" s="1"/>
  <c r="H249" i="6"/>
  <c r="H247" i="6" s="1"/>
  <c r="G249" i="6"/>
  <c r="G247" i="6" s="1"/>
  <c r="E249" i="6"/>
  <c r="E247" i="6" s="1"/>
  <c r="D249" i="6"/>
  <c r="D247" i="6" s="1"/>
  <c r="F247" i="6"/>
  <c r="J185" i="6"/>
  <c r="J183" i="6" s="1"/>
  <c r="I185" i="6"/>
  <c r="I183" i="6" s="1"/>
  <c r="H185" i="6"/>
  <c r="H183" i="6" s="1"/>
  <c r="G185" i="6"/>
  <c r="G183" i="6" s="1"/>
  <c r="F185" i="6"/>
  <c r="F183" i="6" s="1"/>
  <c r="E185" i="6"/>
  <c r="E183" i="6" s="1"/>
  <c r="D185" i="6"/>
  <c r="D183" i="6" s="1"/>
  <c r="J113" i="6"/>
  <c r="I113" i="6"/>
  <c r="H113" i="6"/>
  <c r="G113" i="6"/>
  <c r="F113" i="6"/>
  <c r="J112" i="6"/>
  <c r="I112" i="6"/>
  <c r="H112" i="6"/>
  <c r="G112" i="6"/>
  <c r="F112" i="6"/>
  <c r="E112" i="6"/>
  <c r="J87" i="6"/>
  <c r="I87" i="6"/>
  <c r="H87" i="6"/>
  <c r="G87" i="6"/>
  <c r="F87" i="6"/>
  <c r="J89" i="6"/>
  <c r="I89" i="6"/>
  <c r="H89" i="6"/>
  <c r="G89" i="6"/>
  <c r="F89" i="6"/>
  <c r="E89" i="6"/>
  <c r="E87" i="6" s="1"/>
  <c r="D89" i="6"/>
  <c r="D87" i="6" s="1"/>
  <c r="D48" i="6"/>
  <c r="D47" i="6" s="1"/>
  <c r="J127" i="6" l="1"/>
  <c r="I127" i="6"/>
  <c r="H127" i="6"/>
  <c r="G127" i="6"/>
  <c r="F127" i="6"/>
  <c r="E127" i="6"/>
  <c r="D127" i="6"/>
  <c r="J126" i="6"/>
  <c r="I126" i="6"/>
  <c r="H126" i="6"/>
  <c r="G126" i="6"/>
  <c r="F126" i="6"/>
  <c r="E126" i="6"/>
  <c r="D126" i="6"/>
  <c r="J123" i="6"/>
  <c r="I123" i="6"/>
  <c r="H123" i="6"/>
  <c r="G123" i="6"/>
  <c r="F123" i="6"/>
  <c r="E123" i="6"/>
  <c r="D123" i="6"/>
  <c r="G25" i="6" l="1"/>
  <c r="F25" i="6"/>
  <c r="D25" i="6"/>
  <c r="H23" i="6"/>
  <c r="G23" i="6"/>
  <c r="F23" i="6"/>
  <c r="D23" i="6"/>
  <c r="H25" i="6"/>
  <c r="E23" i="6"/>
  <c r="J240" i="6"/>
  <c r="J239" i="6" s="1"/>
  <c r="I240" i="6"/>
  <c r="I239" i="6" s="1"/>
  <c r="H240" i="6"/>
  <c r="H239" i="6" s="1"/>
  <c r="G240" i="6"/>
  <c r="G239" i="6" s="1"/>
  <c r="F240" i="6"/>
  <c r="F239" i="6" s="1"/>
  <c r="E240" i="6"/>
  <c r="E239" i="6" s="1"/>
  <c r="D240" i="6"/>
  <c r="D239" i="6" s="1"/>
  <c r="H230" i="6"/>
  <c r="H233" i="6" s="1"/>
  <c r="G230" i="6"/>
  <c r="G233" i="6" s="1"/>
  <c r="F230" i="6"/>
  <c r="F233" i="6" s="1"/>
  <c r="E230" i="6"/>
  <c r="E233" i="6" s="1"/>
  <c r="D230" i="6"/>
  <c r="D233" i="6" s="1"/>
  <c r="J229" i="6"/>
  <c r="I229" i="6"/>
  <c r="H229" i="6"/>
  <c r="G229" i="6"/>
  <c r="F229" i="6"/>
  <c r="E229" i="6"/>
  <c r="D229" i="6"/>
  <c r="J228" i="6"/>
  <c r="I228" i="6"/>
  <c r="H228" i="6"/>
  <c r="G228" i="6"/>
  <c r="F228" i="6"/>
  <c r="E228" i="6"/>
  <c r="D228" i="6"/>
  <c r="J227" i="6"/>
  <c r="J232" i="6" s="1"/>
  <c r="I227" i="6"/>
  <c r="I232" i="6" s="1"/>
  <c r="H227" i="6"/>
  <c r="H232" i="6" s="1"/>
  <c r="G227" i="6"/>
  <c r="G232" i="6" s="1"/>
  <c r="F227" i="6"/>
  <c r="F232" i="6" s="1"/>
  <c r="E227" i="6"/>
  <c r="E232" i="6" s="1"/>
  <c r="D227" i="6"/>
  <c r="D232" i="6" s="1"/>
  <c r="E225" i="6"/>
  <c r="D225" i="6"/>
  <c r="E223" i="6"/>
  <c r="D223" i="6"/>
  <c r="J193" i="6"/>
  <c r="J191" i="6" s="1"/>
  <c r="I193" i="6"/>
  <c r="I191" i="6" s="1"/>
  <c r="H193" i="6"/>
  <c r="H191" i="6" s="1"/>
  <c r="G193" i="6"/>
  <c r="G191" i="6" s="1"/>
  <c r="F193" i="6"/>
  <c r="F191" i="6" s="1"/>
  <c r="E193" i="6"/>
  <c r="D193" i="6"/>
  <c r="D191" i="6" s="1"/>
  <c r="E191" i="6"/>
  <c r="H175" i="6"/>
  <c r="G175" i="6"/>
  <c r="F175" i="6"/>
  <c r="E175" i="6"/>
  <c r="D175" i="6"/>
  <c r="J174" i="6"/>
  <c r="I174" i="6"/>
  <c r="H174" i="6"/>
  <c r="G174" i="6"/>
  <c r="F174" i="6"/>
  <c r="E174" i="6"/>
  <c r="D174" i="6"/>
  <c r="G171" i="6"/>
  <c r="C49" i="3" s="1"/>
  <c r="F171" i="6"/>
  <c r="B49" i="3" s="1"/>
  <c r="E171" i="6"/>
  <c r="D171" i="6"/>
  <c r="J168" i="6"/>
  <c r="J136" i="6" s="1"/>
  <c r="I168" i="6"/>
  <c r="H168" i="6"/>
  <c r="G168" i="6"/>
  <c r="G136" i="6" s="1"/>
  <c r="F168" i="6"/>
  <c r="F136" i="6" s="1"/>
  <c r="E168" i="6"/>
  <c r="F167" i="6"/>
  <c r="D167" i="6"/>
  <c r="I155" i="6"/>
  <c r="E35" i="3" s="1"/>
  <c r="H159" i="6"/>
  <c r="G159" i="6"/>
  <c r="F159" i="6"/>
  <c r="E159" i="6"/>
  <c r="D159" i="6"/>
  <c r="J158" i="6"/>
  <c r="I158" i="6"/>
  <c r="H158" i="6"/>
  <c r="G158" i="6"/>
  <c r="F158" i="6"/>
  <c r="E158" i="6"/>
  <c r="D158" i="6"/>
  <c r="H155" i="6"/>
  <c r="D35" i="3" s="1"/>
  <c r="G155" i="6"/>
  <c r="C35" i="3" s="1"/>
  <c r="F155" i="6"/>
  <c r="B35" i="3" s="1"/>
  <c r="E155" i="6"/>
  <c r="D155" i="6"/>
  <c r="G151" i="6"/>
  <c r="F151" i="6"/>
  <c r="E151" i="6"/>
  <c r="D151" i="6"/>
  <c r="J150" i="6"/>
  <c r="I150" i="6"/>
  <c r="H150" i="6"/>
  <c r="G150" i="6"/>
  <c r="F150" i="6"/>
  <c r="E150" i="6"/>
  <c r="D150" i="6"/>
  <c r="H147" i="6"/>
  <c r="G147" i="6"/>
  <c r="F147" i="6"/>
  <c r="E147" i="6"/>
  <c r="D147" i="6"/>
  <c r="G143" i="6"/>
  <c r="F143" i="6"/>
  <c r="E143" i="6"/>
  <c r="D143" i="6"/>
  <c r="J142" i="6"/>
  <c r="I142" i="6"/>
  <c r="H142" i="6"/>
  <c r="G142" i="6"/>
  <c r="F142" i="6"/>
  <c r="E142" i="6"/>
  <c r="D142" i="6"/>
  <c r="H139" i="6"/>
  <c r="D18" i="3" s="1"/>
  <c r="G139" i="6"/>
  <c r="C18" i="3" s="1"/>
  <c r="F139" i="6"/>
  <c r="B18" i="3" s="1"/>
  <c r="E139" i="6"/>
  <c r="D139" i="6"/>
  <c r="J133" i="6"/>
  <c r="I133" i="6"/>
  <c r="H133" i="6"/>
  <c r="G133" i="6"/>
  <c r="F133" i="6"/>
  <c r="E133" i="6"/>
  <c r="D133" i="6"/>
  <c r="G132" i="6"/>
  <c r="F132" i="6"/>
  <c r="E132" i="6"/>
  <c r="D132" i="6"/>
  <c r="I111" i="6"/>
  <c r="G111" i="6"/>
  <c r="F111" i="6"/>
  <c r="E111" i="6"/>
  <c r="J111" i="6"/>
  <c r="H111" i="6"/>
  <c r="D111" i="6"/>
  <c r="J105" i="6"/>
  <c r="J103" i="6" s="1"/>
  <c r="I105" i="6"/>
  <c r="H105" i="6"/>
  <c r="H103" i="6" s="1"/>
  <c r="G105" i="6"/>
  <c r="G103" i="6" s="1"/>
  <c r="F105" i="6"/>
  <c r="F103" i="6" s="1"/>
  <c r="E105" i="6"/>
  <c r="E103" i="6" s="1"/>
  <c r="D105" i="6"/>
  <c r="D103" i="6" s="1"/>
  <c r="I103" i="6"/>
  <c r="G97" i="6"/>
  <c r="G95" i="6" s="1"/>
  <c r="F97" i="6"/>
  <c r="F95" i="6" s="1"/>
  <c r="E97" i="6"/>
  <c r="E95" i="6" s="1"/>
  <c r="D97" i="6"/>
  <c r="D95" i="6" s="1"/>
  <c r="I97" i="6"/>
  <c r="I95" i="6" s="1"/>
  <c r="H97" i="6"/>
  <c r="H95" i="6" s="1"/>
  <c r="J80" i="6"/>
  <c r="J79" i="6" s="1"/>
  <c r="I80" i="6"/>
  <c r="I79" i="6" s="1"/>
  <c r="H80" i="6"/>
  <c r="H79" i="6" s="1"/>
  <c r="G80" i="6"/>
  <c r="G79" i="6" s="1"/>
  <c r="F80" i="6"/>
  <c r="F79" i="6" s="1"/>
  <c r="E80" i="6"/>
  <c r="E79" i="6"/>
  <c r="D79" i="6"/>
  <c r="J72" i="6"/>
  <c r="J71" i="6" s="1"/>
  <c r="I72" i="6"/>
  <c r="I71" i="6" s="1"/>
  <c r="H72" i="6"/>
  <c r="H71" i="6" s="1"/>
  <c r="G72" i="6"/>
  <c r="G71" i="6" s="1"/>
  <c r="F72" i="6"/>
  <c r="F71" i="6" s="1"/>
  <c r="E72" i="6"/>
  <c r="D72" i="6"/>
  <c r="D71" i="6" s="1"/>
  <c r="E71" i="6"/>
  <c r="J64" i="6"/>
  <c r="I64" i="6"/>
  <c r="I63" i="6" s="1"/>
  <c r="H64" i="6"/>
  <c r="H63" i="6" s="1"/>
  <c r="G64" i="6"/>
  <c r="G63" i="6" s="1"/>
  <c r="F64" i="6"/>
  <c r="F63" i="6" s="1"/>
  <c r="E64" i="6"/>
  <c r="E63" i="6" s="1"/>
  <c r="D63" i="6"/>
  <c r="J63" i="6"/>
  <c r="I51" i="6"/>
  <c r="H55" i="6"/>
  <c r="G55" i="6"/>
  <c r="F55" i="6"/>
  <c r="E55" i="6"/>
  <c r="D55" i="6"/>
  <c r="J54" i="6"/>
  <c r="I54" i="6"/>
  <c r="H54" i="6"/>
  <c r="H38" i="6" s="1"/>
  <c r="G54" i="6"/>
  <c r="G38" i="6" s="1"/>
  <c r="F54" i="6"/>
  <c r="E54" i="6"/>
  <c r="D54" i="6"/>
  <c r="D38" i="6" s="1"/>
  <c r="H51" i="6"/>
  <c r="G51" i="6"/>
  <c r="F51" i="6"/>
  <c r="E51" i="6"/>
  <c r="E35" i="6" s="1"/>
  <c r="E40" i="6" s="1"/>
  <c r="D51" i="6"/>
  <c r="D35" i="6" s="1"/>
  <c r="F38" i="6"/>
  <c r="E38" i="6"/>
  <c r="J37" i="6"/>
  <c r="I37" i="6"/>
  <c r="H37" i="6"/>
  <c r="G37" i="6"/>
  <c r="F37" i="6"/>
  <c r="E37" i="6"/>
  <c r="D37" i="6"/>
  <c r="H36" i="6"/>
  <c r="G36" i="6"/>
  <c r="F36" i="6"/>
  <c r="E36" i="6"/>
  <c r="D36" i="6"/>
  <c r="H35" i="6"/>
  <c r="H33" i="6"/>
  <c r="G33" i="6"/>
  <c r="F33" i="6"/>
  <c r="D33" i="6"/>
  <c r="G31" i="6"/>
  <c r="F31" i="6"/>
  <c r="D31" i="6"/>
  <c r="I31" i="6"/>
  <c r="H31" i="6"/>
  <c r="E31" i="6"/>
  <c r="H14" i="6"/>
  <c r="H17" i="6" s="1"/>
  <c r="G14" i="6"/>
  <c r="G17" i="6" s="1"/>
  <c r="F14" i="6"/>
  <c r="F17" i="6" s="1"/>
  <c r="D14" i="6"/>
  <c r="D17" i="6" s="1"/>
  <c r="J13" i="6"/>
  <c r="I13" i="6"/>
  <c r="H13" i="6"/>
  <c r="G13" i="6"/>
  <c r="F13" i="6"/>
  <c r="E13" i="6"/>
  <c r="D13" i="6"/>
  <c r="J12" i="6"/>
  <c r="I12" i="6"/>
  <c r="H12" i="6"/>
  <c r="G12" i="6"/>
  <c r="F12" i="6"/>
  <c r="E12" i="6"/>
  <c r="D12" i="6"/>
  <c r="J11" i="6"/>
  <c r="I11" i="6"/>
  <c r="H11" i="6"/>
  <c r="G11" i="6"/>
  <c r="F11" i="6"/>
  <c r="E11" i="6"/>
  <c r="D11" i="6"/>
  <c r="C33" i="5"/>
  <c r="F33" i="5"/>
  <c r="E33" i="5"/>
  <c r="D33" i="5"/>
  <c r="B33" i="5"/>
  <c r="F26" i="5"/>
  <c r="E26" i="5"/>
  <c r="D26" i="5"/>
  <c r="C26" i="5"/>
  <c r="B26" i="5"/>
  <c r="F19" i="5"/>
  <c r="E19" i="5"/>
  <c r="D19" i="5"/>
  <c r="C19" i="5"/>
  <c r="B19" i="5"/>
  <c r="B11" i="5"/>
  <c r="C11" i="5"/>
  <c r="D11" i="5"/>
  <c r="E11" i="5"/>
  <c r="F11" i="5"/>
  <c r="B12" i="5"/>
  <c r="C12" i="5"/>
  <c r="D12" i="5"/>
  <c r="E12" i="5"/>
  <c r="F12" i="5"/>
  <c r="D10" i="5"/>
  <c r="E10" i="5"/>
  <c r="F10" i="5"/>
  <c r="B10" i="5"/>
  <c r="J167" i="6" l="1"/>
  <c r="G35" i="6"/>
  <c r="C26" i="2"/>
  <c r="E167" i="6"/>
  <c r="E136" i="6"/>
  <c r="E231" i="6"/>
  <c r="D26" i="2"/>
  <c r="D29" i="2" s="1"/>
  <c r="B28" i="3"/>
  <c r="B10" i="3" s="1"/>
  <c r="F231" i="6"/>
  <c r="F35" i="6"/>
  <c r="B26" i="2"/>
  <c r="B29" i="2" s="1"/>
  <c r="F261" i="6"/>
  <c r="I35" i="6"/>
  <c r="I40" i="6" s="1"/>
  <c r="E26" i="2"/>
  <c r="C28" i="3"/>
  <c r="D28" i="3"/>
  <c r="H167" i="6"/>
  <c r="H136" i="6"/>
  <c r="I167" i="6"/>
  <c r="I136" i="6"/>
  <c r="D261" i="6"/>
  <c r="H261" i="6"/>
  <c r="E261" i="6"/>
  <c r="I261" i="6"/>
  <c r="J261" i="6"/>
  <c r="G261" i="6"/>
  <c r="E13" i="5"/>
  <c r="E131" i="6"/>
  <c r="G131" i="6"/>
  <c r="G259" i="6" s="1"/>
  <c r="G264" i="6" s="1"/>
  <c r="F134" i="6"/>
  <c r="J134" i="6"/>
  <c r="G134" i="6"/>
  <c r="D260" i="6"/>
  <c r="H260" i="6"/>
  <c r="D134" i="6"/>
  <c r="H134" i="6"/>
  <c r="E260" i="6"/>
  <c r="F131" i="6"/>
  <c r="H171" i="6"/>
  <c r="D231" i="6"/>
  <c r="H231" i="6"/>
  <c r="G260" i="6"/>
  <c r="F260" i="6"/>
  <c r="I38" i="6"/>
  <c r="E259" i="6"/>
  <c r="E264" i="6" s="1"/>
  <c r="F262" i="6"/>
  <c r="E14" i="6"/>
  <c r="E15" i="6" s="1"/>
  <c r="E25" i="6"/>
  <c r="I230" i="6"/>
  <c r="I233" i="6" s="1"/>
  <c r="I231" i="6" s="1"/>
  <c r="G231" i="6"/>
  <c r="H132" i="6"/>
  <c r="J171" i="6"/>
  <c r="F49" i="3" s="1"/>
  <c r="F52" i="3" s="1"/>
  <c r="J175" i="6"/>
  <c r="I171" i="6"/>
  <c r="E49" i="3" s="1"/>
  <c r="E52" i="3" s="1"/>
  <c r="I175" i="6"/>
  <c r="G167" i="6"/>
  <c r="I159" i="6"/>
  <c r="E134" i="6"/>
  <c r="E137" i="6" s="1"/>
  <c r="I134" i="6"/>
  <c r="I151" i="6"/>
  <c r="I147" i="6"/>
  <c r="E28" i="3" s="1"/>
  <c r="H151" i="6"/>
  <c r="D131" i="6"/>
  <c r="D136" i="6" s="1"/>
  <c r="I143" i="6"/>
  <c r="I139" i="6"/>
  <c r="H143" i="6"/>
  <c r="I36" i="6"/>
  <c r="F39" i="6"/>
  <c r="I55" i="6"/>
  <c r="D39" i="6"/>
  <c r="H39" i="6"/>
  <c r="G41" i="6"/>
  <c r="D41" i="6"/>
  <c r="H41" i="6"/>
  <c r="E41" i="6"/>
  <c r="G39" i="6"/>
  <c r="F41" i="6"/>
  <c r="F40" i="6"/>
  <c r="E39" i="6"/>
  <c r="G40" i="6"/>
  <c r="D40" i="6"/>
  <c r="H40" i="6"/>
  <c r="I14" i="6"/>
  <c r="D15" i="6"/>
  <c r="H15" i="6"/>
  <c r="E33" i="6"/>
  <c r="I33" i="6"/>
  <c r="F15" i="6"/>
  <c r="G15" i="6"/>
  <c r="C10" i="5"/>
  <c r="C13" i="5" s="1"/>
  <c r="F13" i="5"/>
  <c r="D13" i="5"/>
  <c r="B13" i="5"/>
  <c r="F59" i="3"/>
  <c r="E59" i="3"/>
  <c r="D59" i="3"/>
  <c r="C59" i="3"/>
  <c r="B59" i="3"/>
  <c r="C52" i="3"/>
  <c r="B52" i="3"/>
  <c r="F45" i="3"/>
  <c r="E45" i="3"/>
  <c r="D45" i="3"/>
  <c r="C45" i="3"/>
  <c r="B45" i="3"/>
  <c r="E38" i="3"/>
  <c r="D38" i="3"/>
  <c r="C38" i="3"/>
  <c r="B38" i="3"/>
  <c r="E31" i="3"/>
  <c r="D31" i="3"/>
  <c r="C31" i="3"/>
  <c r="D21" i="3"/>
  <c r="C21" i="3"/>
  <c r="B21" i="3"/>
  <c r="F12" i="3"/>
  <c r="E12" i="3"/>
  <c r="D12" i="3"/>
  <c r="C12" i="3"/>
  <c r="B12" i="3"/>
  <c r="F11" i="3"/>
  <c r="E11" i="3"/>
  <c r="D11" i="3"/>
  <c r="C11" i="3"/>
  <c r="B11" i="3"/>
  <c r="C10" i="3"/>
  <c r="C10" i="2"/>
  <c r="F12" i="2"/>
  <c r="E12" i="2"/>
  <c r="D12" i="2"/>
  <c r="C12" i="2"/>
  <c r="B12" i="2"/>
  <c r="F11" i="2"/>
  <c r="E11" i="2"/>
  <c r="D11" i="2"/>
  <c r="C11" i="2"/>
  <c r="B11" i="2"/>
  <c r="D10" i="2"/>
  <c r="E10" i="2"/>
  <c r="B10" i="2"/>
  <c r="F81" i="2"/>
  <c r="E81" i="2"/>
  <c r="D81" i="2"/>
  <c r="C81" i="2"/>
  <c r="B81" i="2"/>
  <c r="F67" i="2"/>
  <c r="E67" i="2"/>
  <c r="D67" i="2"/>
  <c r="C67" i="2"/>
  <c r="B67" i="2"/>
  <c r="F60" i="2"/>
  <c r="E60" i="2"/>
  <c r="D60" i="2"/>
  <c r="C60" i="2"/>
  <c r="B60" i="2"/>
  <c r="E29" i="2"/>
  <c r="C29" i="2"/>
  <c r="F14" i="1"/>
  <c r="E14" i="1"/>
  <c r="D14" i="1"/>
  <c r="C11" i="1"/>
  <c r="C14" i="1" s="1"/>
  <c r="B11" i="1"/>
  <c r="B14" i="1" s="1"/>
  <c r="F30" i="1"/>
  <c r="E30" i="1"/>
  <c r="D30" i="1"/>
  <c r="C30" i="1"/>
  <c r="B30" i="1"/>
  <c r="F22" i="1"/>
  <c r="E22" i="1"/>
  <c r="D22" i="1"/>
  <c r="C22" i="1"/>
  <c r="B22" i="1"/>
  <c r="B31" i="3" l="1"/>
  <c r="I131" i="6"/>
  <c r="I259" i="6" s="1"/>
  <c r="I264" i="6" s="1"/>
  <c r="E18" i="3"/>
  <c r="C13" i="3"/>
  <c r="H131" i="6"/>
  <c r="H259" i="6" s="1"/>
  <c r="H264" i="6" s="1"/>
  <c r="D49" i="3"/>
  <c r="F259" i="6"/>
  <c r="F264" i="6" s="1"/>
  <c r="D262" i="6"/>
  <c r="D265" i="6" s="1"/>
  <c r="D137" i="6"/>
  <c r="D135" i="6" s="1"/>
  <c r="F137" i="6"/>
  <c r="F135" i="6" s="1"/>
  <c r="H262" i="6"/>
  <c r="H265" i="6" s="1"/>
  <c r="H263" i="6" s="1"/>
  <c r="H137" i="6"/>
  <c r="H135" i="6" s="1"/>
  <c r="G137" i="6"/>
  <c r="G135" i="6" s="1"/>
  <c r="E135" i="6"/>
  <c r="G262" i="6"/>
  <c r="G265" i="6" s="1"/>
  <c r="G263" i="6" s="1"/>
  <c r="F265" i="6"/>
  <c r="D259" i="6"/>
  <c r="D264" i="6" s="1"/>
  <c r="I41" i="6"/>
  <c r="I39" i="6"/>
  <c r="I17" i="6"/>
  <c r="I262" i="6"/>
  <c r="I15" i="6"/>
  <c r="I23" i="6"/>
  <c r="I25" i="6"/>
  <c r="E17" i="6"/>
  <c r="E262" i="6"/>
  <c r="E265" i="6" s="1"/>
  <c r="E263" i="6" s="1"/>
  <c r="J230" i="6"/>
  <c r="J233" i="6" s="1"/>
  <c r="J231" i="6" s="1"/>
  <c r="I132" i="6"/>
  <c r="I137" i="6" s="1"/>
  <c r="J155" i="6"/>
  <c r="F35" i="3" s="1"/>
  <c r="F38" i="3" s="1"/>
  <c r="J159" i="6"/>
  <c r="J147" i="6"/>
  <c r="F28" i="3" s="1"/>
  <c r="F31" i="3" s="1"/>
  <c r="J151" i="6"/>
  <c r="J139" i="6"/>
  <c r="F18" i="3" s="1"/>
  <c r="J143" i="6"/>
  <c r="J97" i="6"/>
  <c r="J95" i="6" s="1"/>
  <c r="J36" i="6"/>
  <c r="J38" i="6"/>
  <c r="J51" i="6"/>
  <c r="J55" i="6"/>
  <c r="J33" i="6"/>
  <c r="J14" i="6"/>
  <c r="J31" i="6"/>
  <c r="B13" i="3"/>
  <c r="D13" i="2"/>
  <c r="C13" i="2"/>
  <c r="B13" i="2"/>
  <c r="E13" i="2"/>
  <c r="F10" i="3" l="1"/>
  <c r="F13" i="3" s="1"/>
  <c r="F21" i="3"/>
  <c r="F263" i="6"/>
  <c r="D52" i="3"/>
  <c r="D10" i="3"/>
  <c r="D13" i="3" s="1"/>
  <c r="E10" i="3"/>
  <c r="E13" i="3" s="1"/>
  <c r="E21" i="3"/>
  <c r="J35" i="6"/>
  <c r="J40" i="6" s="1"/>
  <c r="F26" i="2"/>
  <c r="I135" i="6"/>
  <c r="D263" i="6"/>
  <c r="I260" i="6"/>
  <c r="I265" i="6" s="1"/>
  <c r="I263" i="6" s="1"/>
  <c r="J262" i="6"/>
  <c r="J41" i="6"/>
  <c r="J25" i="6"/>
  <c r="J23" i="6"/>
  <c r="J132" i="6"/>
  <c r="J131" i="6"/>
  <c r="J17" i="6"/>
  <c r="J15" i="6"/>
  <c r="J39" i="6" l="1"/>
  <c r="F29" i="2"/>
  <c r="F10" i="2"/>
  <c r="F13" i="2" s="1"/>
  <c r="J259" i="6"/>
  <c r="J264" i="6" s="1"/>
  <c r="J137" i="6"/>
  <c r="J135" i="6" s="1"/>
  <c r="J260" i="6"/>
  <c r="J265" i="6" s="1"/>
  <c r="J26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ФОМС</author>
  </authors>
  <commentList>
    <comment ref="D67" authorId="0" shapeId="0" xr:uid="{00000000-0006-0000-0400-000001000000}">
      <text>
        <r>
          <rPr>
            <b/>
            <sz val="9"/>
            <color indexed="81"/>
            <rFont val="Tahoma"/>
            <family val="2"/>
            <charset val="204"/>
          </rPr>
          <t>ФОМС:</t>
        </r>
        <r>
          <rPr>
            <sz val="9"/>
            <color indexed="81"/>
            <rFont val="Tahoma"/>
            <family val="2"/>
            <charset val="204"/>
          </rPr>
          <t xml:space="preserve">
в 6 прелож Законе на 2025г. Стоит сумма   46073,1тыс.сом исполнение бюдж.нету</t>
        </r>
      </text>
    </comment>
  </commentList>
</comments>
</file>

<file path=xl/sharedStrings.xml><?xml version="1.0" encoding="utf-8"?>
<sst xmlns="http://schemas.openxmlformats.org/spreadsheetml/2006/main" count="582" uniqueCount="246">
  <si>
    <r>
      <rPr>
        <b/>
        <sz val="8.5"/>
        <rFont val="Times New Roman"/>
        <family val="1"/>
      </rPr>
      <t>Каржылоо каражаттары</t>
    </r>
  </si>
  <si>
    <r>
      <rPr>
        <b/>
        <sz val="8.5"/>
        <rFont val="Times New Roman"/>
        <family val="1"/>
      </rPr>
      <t xml:space="preserve">2026-жыл
</t>
    </r>
    <r>
      <rPr>
        <b/>
        <sz val="8.5"/>
        <rFont val="Times New Roman"/>
        <family val="1"/>
      </rPr>
      <t>(болжолдоо)</t>
    </r>
  </si>
  <si>
    <r>
      <rPr>
        <b/>
        <sz val="8.5"/>
        <rFont val="Times New Roman"/>
        <family val="1"/>
      </rPr>
      <t xml:space="preserve">2027-жыл
</t>
    </r>
    <r>
      <rPr>
        <b/>
        <sz val="8.5"/>
        <rFont val="Times New Roman"/>
        <family val="1"/>
      </rPr>
      <t>(болжолдоо)</t>
    </r>
  </si>
  <si>
    <r>
      <rPr>
        <b/>
        <sz val="8.5"/>
        <rFont val="Times New Roman"/>
        <family val="1"/>
      </rPr>
      <t xml:space="preserve">2028-жыл
</t>
    </r>
    <r>
      <rPr>
        <b/>
        <sz val="8.5"/>
        <rFont val="Times New Roman"/>
        <family val="1"/>
      </rPr>
      <t>(болжолдоо)</t>
    </r>
  </si>
  <si>
    <r>
      <rPr>
        <sz val="8.5"/>
        <rFont val="Times New Roman"/>
        <family val="1"/>
      </rPr>
      <t>2. Атайын каражаттар</t>
    </r>
  </si>
  <si>
    <r>
      <rPr>
        <sz val="8.5"/>
        <rFont val="Times New Roman"/>
        <family val="1"/>
      </rPr>
      <t>3. Мамлекеттик инвестициялар</t>
    </r>
  </si>
  <si>
    <r>
      <rPr>
        <b/>
        <sz val="8.5"/>
        <rFont val="Times New Roman"/>
        <family val="1"/>
      </rPr>
      <t>Натыйжалуулук индикаторлору:</t>
    </r>
  </si>
  <si>
    <t>2029-жыл
(болжолдоо)</t>
  </si>
  <si>
    <t>2030-жыл
(болжолдоо)</t>
  </si>
  <si>
    <t>Бюджеттик программынын аталышы жана коду</t>
  </si>
  <si>
    <t>1- Программа. Башкаруу жана тескөө</t>
  </si>
  <si>
    <t>Каржылоо каражаттары</t>
  </si>
  <si>
    <t>1. Бюджеттик каражаттардын бардыгы</t>
  </si>
  <si>
    <t>2. Атайын каражаттар</t>
  </si>
  <si>
    <t>3. Мамлекеттик инвестициялар</t>
  </si>
  <si>
    <t>1-программа боюнча бардыгы:</t>
  </si>
  <si>
    <t>Натыйжалуулук индикаторлору:</t>
  </si>
  <si>
    <t>01 - Бюджеттик чаранын аталышы</t>
  </si>
  <si>
    <t>Борбордук деңгээлде тармакты башкаруу жана тескөө</t>
  </si>
  <si>
    <t>01 - Бюджеттик чара боюнча бардыгы:</t>
  </si>
  <si>
    <t>1-Индикатор. ММК фондунун жылдык планынын аткарылышынын аткаруунун деңгээли (%)</t>
  </si>
  <si>
    <t>02 - Бюджеттик чаранын аталышы</t>
  </si>
  <si>
    <t>Аймактык  деңгээлде  тескөө</t>
  </si>
  <si>
    <t>02-Бюджеттик чара боюнча бардыгы:</t>
  </si>
  <si>
    <r>
      <rPr>
        <sz val="9"/>
        <rFont val="Times New Roman"/>
        <family val="1"/>
      </rPr>
      <t>Демилгенин кыскача негиздемеси (зарылдыгы жана
мамлекеттик пайдалуулугу, улуттук деңгээлдеги стратегияга/ Президенттин, Министрлер Кабинетинин демилгесине,
тармактык өнүктүрүү стратегиясына шилтеме)</t>
    </r>
  </si>
  <si>
    <r>
      <rPr>
        <sz val="9"/>
        <rFont val="Times New Roman"/>
        <family val="1"/>
      </rPr>
      <t>Милдетүү медициналык камсыздандыруу фондун Бирдиктүү төлөөчү катары институционалдык чыңдоо. Башка программадарды ишке ашырууда
координациялоо жана уюштуруучулук таасир көрсөтүү.</t>
    </r>
  </si>
  <si>
    <r>
      <rPr>
        <b/>
        <sz val="9"/>
        <rFont val="Times New Roman"/>
        <family val="1"/>
      </rPr>
      <t>2026-жыл
(болжолдоо)</t>
    </r>
  </si>
  <si>
    <r>
      <rPr>
        <b/>
        <sz val="9"/>
        <rFont val="Times New Roman"/>
        <family val="1"/>
      </rPr>
      <t>2027-жыл
(болжолдоо)</t>
    </r>
  </si>
  <si>
    <r>
      <rPr>
        <b/>
        <sz val="9"/>
        <rFont val="Times New Roman"/>
        <family val="1"/>
      </rPr>
      <t>2028-жыл
(болжолдоо)</t>
    </r>
  </si>
  <si>
    <r>
      <rPr>
        <sz val="9"/>
        <rFont val="Times New Roman"/>
        <family val="1"/>
      </rPr>
      <t>1-Индикатор. Калкты милдеттүү медициналык камсыздандыруу менен
камтуу (%)</t>
    </r>
  </si>
  <si>
    <r>
      <rPr>
        <sz val="9"/>
        <rFont val="Times New Roman"/>
        <family val="1"/>
      </rPr>
      <t>2-Индикатор. Мамлекеттик кепилдиктер программасына ылайык медициналык кызмат көрсөтүүнүн сапатын баалоону түзүлгөн келишимдерди аткаруунун
деңгээли %</t>
    </r>
  </si>
  <si>
    <t>2026-жыл
(болжолдоо)</t>
  </si>
  <si>
    <r>
      <rPr>
        <b/>
        <sz val="8.5"/>
        <rFont val="Times New Roman"/>
        <family val="1"/>
      </rPr>
      <t>Бюджеттик программанын аталышы жана коду</t>
    </r>
  </si>
  <si>
    <r>
      <rPr>
        <b/>
        <sz val="8.5"/>
        <rFont val="Times New Roman"/>
        <family val="1"/>
      </rPr>
      <t>2 -Программа. Баштапкы медициналык-санитардык жардам кызматтарын көрсөтүү</t>
    </r>
  </si>
  <si>
    <r>
      <rPr>
        <sz val="8.5"/>
        <rFont val="Times New Roman"/>
        <family val="1"/>
      </rPr>
      <t>Демилгенин кыскача негиздемеси (зарылдыгы жана мамлекеттик пайдалуулугу, улуттук деңгээлдеги стратегияга/ Президенттин, Министрлер Кабинетинин демилгесине, тармактык өнүктүрүү стратегиясына шилтеме)</t>
    </r>
  </si>
  <si>
    <r>
      <rPr>
        <sz val="8.5"/>
        <rFont val="Times New Roman"/>
        <family val="1"/>
      </rPr>
      <t xml:space="preserve">Баштапкы медициналык санитардык жардамдын деңгээлинде ооруларды эрте аныктоо, диагностикалоо, медициналык жана профилактикалык
</t>
    </r>
    <r>
      <rPr>
        <sz val="8.5"/>
        <rFont val="Times New Roman"/>
        <family val="1"/>
      </rPr>
      <t>жардам көрсөтүүнүн сапатын жана натыйжалуулугун жогорулатуу</t>
    </r>
  </si>
  <si>
    <r>
      <rPr>
        <sz val="8.5"/>
        <rFont val="Times New Roman"/>
        <family val="1"/>
      </rPr>
      <t>1. Бюджеттик каражаттар</t>
    </r>
  </si>
  <si>
    <r>
      <rPr>
        <b/>
        <sz val="8.5"/>
        <rFont val="Times New Roman"/>
        <family val="1"/>
      </rPr>
      <t>2- Программа боюнча бардыгы:</t>
    </r>
  </si>
  <si>
    <r>
      <rPr>
        <b/>
        <sz val="8.5"/>
        <rFont val="Times New Roman"/>
        <family val="1"/>
      </rPr>
      <t>Натыйжалуулук индикатору:</t>
    </r>
  </si>
  <si>
    <r>
      <rPr>
        <sz val="8.5"/>
        <rFont val="Times New Roman"/>
        <family val="1"/>
      </rPr>
      <t xml:space="preserve">1-Индикатор. Башка программаларга жалпы
</t>
    </r>
    <r>
      <rPr>
        <sz val="8.5"/>
        <rFont val="Times New Roman"/>
        <family val="1"/>
      </rPr>
      <t>чыгашалардын ичинен баштапкы медициналык- санитардык жардамга чыгымдардын үлүшү (%)</t>
    </r>
  </si>
  <si>
    <r>
      <rPr>
        <sz val="8.5"/>
        <rFont val="Times New Roman"/>
        <family val="1"/>
      </rPr>
      <t xml:space="preserve">2-Индикатор. Баштапкы медициналык-санитардык жардам көрсөтүүчү саламаттык сактоо уюмдарында медициналык жардамдын сапатынын бекитилген ченемдик укуктук документтерге ылайык келүү
</t>
    </r>
    <r>
      <rPr>
        <sz val="8.5"/>
        <rFont val="Times New Roman"/>
        <family val="1"/>
      </rPr>
      <t>деңгээли (%)</t>
    </r>
  </si>
  <si>
    <r>
      <rPr>
        <sz val="8.5"/>
        <rFont val="Times New Roman"/>
        <family val="1"/>
      </rPr>
      <t xml:space="preserve">3-Индикатор.Пациенттин канааттануу деңгээли
</t>
    </r>
    <r>
      <rPr>
        <sz val="8.5"/>
        <rFont val="Times New Roman"/>
        <family val="1"/>
      </rPr>
      <t>(баалоо картасы боюнча) (%)</t>
    </r>
  </si>
  <si>
    <r>
      <rPr>
        <b/>
        <sz val="8.5"/>
        <rFont val="Times New Roman"/>
        <family val="1"/>
      </rPr>
      <t>01-Бюджеттик чаранын аталышы</t>
    </r>
  </si>
  <si>
    <r>
      <rPr>
        <b/>
        <sz val="8.5"/>
        <rFont val="Times New Roman"/>
        <family val="1"/>
      </rPr>
      <t>Республиканын калкына шашылыш (тез жардам) медициналык жардамдын  жеткиликтүүлүгүн камсыз кылуу</t>
    </r>
  </si>
  <si>
    <r>
      <rPr>
        <sz val="8.5"/>
        <rFont val="Times New Roman"/>
        <family val="1"/>
      </rPr>
      <t>2. Атайын каражаттар(кошумча төлөөнү кошкондо)</t>
    </r>
  </si>
  <si>
    <r>
      <rPr>
        <b/>
        <sz val="8.5"/>
        <rFont val="Times New Roman"/>
        <family val="1"/>
      </rPr>
      <t>01-Бюджеттик чара боюнча бардыгы:</t>
    </r>
  </si>
  <si>
    <r>
      <rPr>
        <sz val="8.5"/>
        <rFont val="Times New Roman"/>
        <family val="1"/>
      </rPr>
      <t xml:space="preserve">1-Индикатор. Иштеп жаткан тез жардам
</t>
    </r>
    <r>
      <rPr>
        <sz val="8.5"/>
        <rFont val="Times New Roman"/>
        <family val="1"/>
      </rPr>
      <t>бригадалардын санынын бекитилген санга дал келүү пайызы (%)</t>
    </r>
  </si>
  <si>
    <r>
      <rPr>
        <b/>
        <sz val="8.5"/>
        <rFont val="Times New Roman"/>
        <family val="1"/>
      </rPr>
      <t>Республиканын калкына баштапкы медициналык-санитардык жардамдын деңгээлинде базалык медициналык кызмат көрсөтүүлөрдүн  жеткиликтүүлүгүн камсыз кылуу</t>
    </r>
  </si>
  <si>
    <r>
      <rPr>
        <sz val="8.5"/>
        <rFont val="Times New Roman"/>
        <family val="1"/>
      </rPr>
      <t xml:space="preserve">1-Индикатор. Темир жетишсиздик анемиясына
</t>
    </r>
    <r>
      <rPr>
        <sz val="8.5"/>
        <rFont val="Times New Roman"/>
        <family val="1"/>
      </rPr>
      <t>скринингден өткөн 1 жашка чейинки балдардын үлүшү (%)</t>
    </r>
  </si>
  <si>
    <r>
      <rPr>
        <sz val="8.5"/>
        <rFont val="Times New Roman"/>
        <family val="1"/>
      </rPr>
      <t>2-Индикатор. Кош бойлуулуктун 1-триместринде БМСЖК уюмдарында акысыз алынган симптомсуз бактерияурияга заара анализинин үлүшү (заара грамы, заара чөкмөлөрүнүн микроскопиясы, зааранын ортоңку бөлүгүнүн бактериялык культурасы) (%)</t>
    </r>
  </si>
  <si>
    <r>
      <rPr>
        <sz val="8.5"/>
        <rFont val="Times New Roman"/>
        <family val="1"/>
      </rPr>
      <t xml:space="preserve">3-Индикатор. БМСЖК уюмдарында кант диабети менен ооруган бейтаптар үчүн гликацияланган гемоглобинди аныктоо үчүн акысыз кан анализинин
</t>
    </r>
    <r>
      <rPr>
        <sz val="8.5"/>
        <rFont val="Times New Roman"/>
        <family val="1"/>
      </rPr>
      <t>үлүшү (%)</t>
    </r>
  </si>
  <si>
    <r>
      <rPr>
        <b/>
        <sz val="8.5"/>
        <rFont val="Times New Roman"/>
        <family val="1"/>
      </rPr>
      <t>03-Бюджеттик чаранын аталышы</t>
    </r>
  </si>
  <si>
    <r>
      <rPr>
        <b/>
        <sz val="8.5"/>
        <rFont val="Times New Roman"/>
        <family val="1"/>
      </rPr>
      <t>Жарандарды медициналык-санитардык жардам менен камсыз кылуу боюнча Мамлекеттик кепилдиктер программасынын (мындан ары- Мамлекеттик кепилдиктер программасы) алкагында калкка стоматологиялык жардамдын жеткиликтүүлүгүн камсыз кылуу</t>
    </r>
  </si>
  <si>
    <r>
      <rPr>
        <b/>
        <sz val="8.5"/>
        <rFont val="Times New Roman"/>
        <family val="1"/>
      </rPr>
      <t>03-Бюджеттик чара боюнча бардыгы:</t>
    </r>
  </si>
  <si>
    <r>
      <rPr>
        <sz val="8.5"/>
        <rFont val="Times New Roman"/>
        <family val="1"/>
      </rPr>
      <t xml:space="preserve">1-Индикатор. Тиш догдурдун профилактикалык кароосунан өткөн жана санацияланган кош бойлуу
</t>
    </r>
    <r>
      <rPr>
        <sz val="8.5"/>
        <rFont val="Times New Roman"/>
        <family val="1"/>
      </rPr>
      <t>аялдардын үлүшү (абс.сан)</t>
    </r>
  </si>
  <si>
    <r>
      <rPr>
        <sz val="8.5"/>
        <rFont val="Times New Roman"/>
        <family val="1"/>
      </rPr>
      <t xml:space="preserve">2-Индикатор. Тиш догдурдун профилактикалык кароосунан өткөн жана санацияланган 10 жашка
</t>
    </r>
    <r>
      <rPr>
        <sz val="8.5"/>
        <rFont val="Times New Roman"/>
        <family val="1"/>
      </rPr>
      <t>чейинки балдардын үлүшү (%)</t>
    </r>
  </si>
  <si>
    <r>
      <rPr>
        <b/>
        <sz val="8.5"/>
        <rFont val="Times New Roman"/>
        <family val="1"/>
      </rPr>
      <t>04-Бюджеттик чаранын  аталышы</t>
    </r>
  </si>
  <si>
    <r>
      <rPr>
        <b/>
        <sz val="8.5"/>
        <rFont val="Times New Roman"/>
        <family val="1"/>
      </rPr>
      <t>Баштапкы медициналык-санитардык жардам уюмдары тарабынан көрсөтүүлүчү кургак учук менен күрөшүү боюнча медициналык жардамдын жеткиликтүүлүгүн камсыз кылуу</t>
    </r>
  </si>
  <si>
    <r>
      <rPr>
        <b/>
        <sz val="8.5"/>
        <rFont val="Times New Roman"/>
        <family val="1"/>
      </rPr>
      <t>04-Бюджеттик чара боюнча бардыгы:</t>
    </r>
  </si>
  <si>
    <r>
      <rPr>
        <sz val="8.5"/>
        <rFont val="Times New Roman"/>
        <family val="1"/>
      </rPr>
      <t xml:space="preserve">Индикатор 1. Пилоттук БМСЖ КУ амбулаториялык дарылоону ийгиликтүү аяктаган кургак учук менен
</t>
    </r>
    <r>
      <rPr>
        <sz val="8.5"/>
        <rFont val="Times New Roman"/>
        <family val="1"/>
      </rPr>
      <t>ооругандардын саны (бирд.)</t>
    </r>
  </si>
  <si>
    <r>
      <rPr>
        <b/>
        <sz val="8.5"/>
        <rFont val="Times New Roman"/>
        <family val="1"/>
      </rPr>
      <t>05-Бюджеттик чаранын аталышы</t>
    </r>
  </si>
  <si>
    <r>
      <rPr>
        <b/>
        <sz val="8.5"/>
        <rFont val="Times New Roman"/>
        <family val="1"/>
      </rPr>
      <t>Мамлекеттик кепилдиктер программасы боюнча дары-дармек менен жеңилдетип камсыздоонун республиканын калкына жеткиликтүү болушун камсыз кылуу (терминалдык стадиядагы онкологиялык ооруларды; параноялык шизофрения жана өнөкөт жөөлүү менен ооругандарды; ар түрдүү генездеги аффективдүү бузууларды; талма; бронх астмасы менен ооругандарды)</t>
    </r>
  </si>
  <si>
    <r>
      <rPr>
        <b/>
        <sz val="8.5"/>
        <rFont val="Times New Roman"/>
        <family val="1"/>
      </rPr>
      <t>Бюджеттик чара боюнча баардыгы 05:</t>
    </r>
  </si>
  <si>
    <r>
      <rPr>
        <sz val="8.5"/>
        <rFont val="Times New Roman"/>
        <family val="1"/>
      </rPr>
      <t xml:space="preserve">1-Индикатор. Амбулаториялык деңгээлде МКП рецепттери боюнча сатылган дары-дармектердин
</t>
    </r>
    <r>
      <rPr>
        <sz val="8.5"/>
        <rFont val="Times New Roman"/>
        <family val="1"/>
      </rPr>
      <t>ордун толтуруу деңгээли (%)</t>
    </r>
  </si>
  <si>
    <r>
      <rPr>
        <b/>
        <sz val="8.5"/>
        <rFont val="Times New Roman"/>
        <family val="1"/>
      </rPr>
      <t>Милдеттүү медициналык камсыздандыруу боюнча дары-дармек менен жеңилдетип камсыздоонун республиканын камсыздандырылган ккалкына жеткиликтүү болушун камсыз кылуу</t>
    </r>
  </si>
  <si>
    <r>
      <rPr>
        <sz val="8.5"/>
        <rFont val="Times New Roman"/>
        <family val="1"/>
      </rPr>
      <t xml:space="preserve">1-Индикатор. Амбулаториялык деңгээлде ММК
</t>
    </r>
    <r>
      <rPr>
        <sz val="8.5"/>
        <rFont val="Times New Roman"/>
        <family val="1"/>
      </rPr>
      <t>рецептери боюнча сатылган дары-дармектердин ордун толтуруу деңгээли (%)</t>
    </r>
  </si>
  <si>
    <r>
      <rPr>
        <b/>
        <sz val="8.5"/>
        <rFont val="Times New Roman"/>
        <family val="1"/>
      </rPr>
      <t>Мамлекеттик кепилдиктер прораммасынын көлөмүнөн ашыкча калкка акы төлөнүүчү медициналык кызматтарды көрсөтүү</t>
    </r>
  </si>
  <si>
    <r>
      <rPr>
        <sz val="8.5"/>
        <rFont val="Times New Roman"/>
        <family val="1"/>
      </rPr>
      <t xml:space="preserve">1-Индикатор. Бекитилген план боюнча иш жүзүндө
</t>
    </r>
    <r>
      <rPr>
        <sz val="8.5"/>
        <rFont val="Times New Roman"/>
        <family val="1"/>
      </rPr>
      <t>аткаруунун пайызы (%)</t>
    </r>
  </si>
  <si>
    <r>
      <rPr>
        <b/>
        <sz val="8.5"/>
        <rFont val="Times New Roman"/>
        <family val="1"/>
      </rPr>
      <t>08-Бюджеттик чаранын аталышы</t>
    </r>
  </si>
  <si>
    <r>
      <rPr>
        <b/>
        <sz val="8.5"/>
        <rFont val="Times New Roman"/>
        <family val="1"/>
      </rPr>
      <t>Бирдиктүү төлөөчү тутумунда иштеген саламаттык сактоо уюмдары тарабынан медициналык эмес жана башка кызматтарды көрсөтүү</t>
    </r>
  </si>
  <si>
    <r>
      <rPr>
        <b/>
        <sz val="8.5"/>
        <rFont val="Times New Roman"/>
        <family val="1"/>
      </rPr>
      <t>08-Бюджеттик чара боюнча бардыгы:</t>
    </r>
  </si>
  <si>
    <r>
      <rPr>
        <b/>
        <sz val="8.5"/>
        <rFont val="Times New Roman"/>
        <family val="1"/>
      </rPr>
      <t>09-Бюджеттик чаранын аталышы</t>
    </r>
  </si>
  <si>
    <r>
      <rPr>
        <b/>
        <sz val="8.5"/>
        <rFont val="Times New Roman"/>
        <family val="1"/>
      </rPr>
      <t xml:space="preserve">Иштөөнүн сапатынын максаттуу көрсөткүчтөрүнө жетишкендиги
</t>
    </r>
    <r>
      <rPr>
        <b/>
        <sz val="8.5"/>
        <rFont val="Times New Roman"/>
        <family val="1"/>
      </rPr>
      <t>үчүн үй-бүлөлүк дарыгерлер топторуна дем берүү жолу менен калкка медициналык жардам көрсөтүүнүн сапатын жакшыртуу (натыйжага багытталган программанын (НБП) иш- чаралары)</t>
    </r>
  </si>
  <si>
    <r>
      <rPr>
        <b/>
        <sz val="8.5"/>
        <rFont val="Times New Roman"/>
        <family val="1"/>
      </rPr>
      <t>09-Бюджеттик чара боюнча бардыгы:</t>
    </r>
  </si>
  <si>
    <r>
      <rPr>
        <sz val="8.5"/>
        <rFont val="Times New Roman"/>
        <family val="1"/>
      </rPr>
      <t xml:space="preserve">1-Индикатор. Баалоо картасын пайдалануу менен сапатты баалоонун жыйынтыгы боюнча төлөмдөр
</t>
    </r>
    <r>
      <rPr>
        <sz val="8.5"/>
        <rFont val="Times New Roman"/>
        <family val="1"/>
      </rPr>
      <t>жүргүзүлгөн БМСЖ СУ үлүшү(%)</t>
    </r>
  </si>
  <si>
    <r>
      <rPr>
        <b/>
        <sz val="8.5"/>
        <rFont val="Times New Roman"/>
        <family val="1"/>
      </rPr>
      <t>10-Бюджеттик чаранын аталышы</t>
    </r>
  </si>
  <si>
    <r>
      <rPr>
        <b/>
        <sz val="8.5"/>
        <rFont val="Times New Roman"/>
        <family val="1"/>
      </rPr>
      <t>Эмгек акыны жогоруулатуу жолу менен саламаттык сактоо тутумунун кызматкерлерине материалдык дем берүүнү камсыз кылуу</t>
    </r>
  </si>
  <si>
    <r>
      <rPr>
        <b/>
        <sz val="8.5"/>
        <rFont val="Times New Roman"/>
        <family val="1"/>
      </rPr>
      <t>10-Бюджеттик чара боюнча бардыгы:</t>
    </r>
  </si>
  <si>
    <r>
      <rPr>
        <b/>
        <sz val="8.5"/>
        <rFont val="Times New Roman"/>
        <family val="1"/>
      </rPr>
      <t>-</t>
    </r>
  </si>
  <si>
    <r>
      <rPr>
        <sz val="8.5"/>
        <rFont val="Times New Roman"/>
        <family val="1"/>
      </rPr>
      <t xml:space="preserve">1-Индикатор. Каражаттарды өздөштүрүүнүн пайызы
</t>
    </r>
    <r>
      <rPr>
        <sz val="8.5"/>
        <rFont val="Times New Roman"/>
        <family val="1"/>
      </rPr>
      <t>(%)</t>
    </r>
  </si>
  <si>
    <r>
      <rPr>
        <b/>
        <sz val="8.5"/>
        <rFont val="Times New Roman"/>
        <family val="1"/>
      </rPr>
      <t>11-Бюджеттик чаранын аталышы</t>
    </r>
  </si>
  <si>
    <r>
      <rPr>
        <b/>
        <sz val="8.5"/>
        <rFont val="Times New Roman"/>
        <family val="1"/>
      </rPr>
      <t>Баштапкы медициналык-санитардык жардам уюмдары тарабынан көрсөтүүлүчү адистештирилген психиатриялык жардамдын жеткиликтүүлүгүн камсыз кылуу</t>
    </r>
  </si>
  <si>
    <r>
      <rPr>
        <b/>
        <sz val="8.5"/>
        <rFont val="Times New Roman"/>
        <family val="1"/>
      </rPr>
      <t>Бюджеттик чара боюнча баардыгы 11:</t>
    </r>
  </si>
  <si>
    <r>
      <rPr>
        <sz val="8.5"/>
        <rFont val="Times New Roman"/>
        <family val="1"/>
      </rPr>
      <t>1-Индикатор. Пилоттук БМСЖ СУ амбулаториялык деңгээлде психиатриялык бузуулардын башкарылуучу учурлардын саны (бирд.)</t>
    </r>
  </si>
  <si>
    <t>Кыргыз Республикасынын Саламаттык сактоо министрлигине караштуу Милдеттүү медициналык камсыздандыруу фондунун 2026-2030 жылдарга бюджеттик чыгашалардын орто мөөнөттүү стратегиясы</t>
  </si>
  <si>
    <r>
      <rPr>
        <b/>
        <sz val="7.5"/>
        <rFont val="Times New Roman"/>
        <family val="1"/>
      </rPr>
      <t>Бюджеттик программанын аталышы жана коду</t>
    </r>
  </si>
  <si>
    <r>
      <rPr>
        <b/>
        <sz val="7.5"/>
        <rFont val="Times New Roman"/>
        <family val="1"/>
      </rPr>
      <t>3- Программа. Саламаттык сактоо уюмдары тарабынан стационардык деңгээлде кызматтарды көрсөтүү</t>
    </r>
  </si>
  <si>
    <r>
      <rPr>
        <sz val="7.5"/>
        <rFont val="Times New Roman"/>
        <family val="1"/>
      </rPr>
      <t>Демилгенин кыскача негиздемеси (зарылдыгы жана мамлекеттик пайдалуулугу, улуттук деңгээлдеги стратегияга/ Президенттин, Министрлер Кабинетинин демилгесине, тармактык өнүктүрүү стратегиясына шилтеме)</t>
    </r>
  </si>
  <si>
    <r>
      <rPr>
        <sz val="7.5"/>
        <rFont val="Times New Roman"/>
        <family val="1"/>
      </rPr>
      <t>Мамлекеттик кепилдиктер программасынын алкагында стационардык деңгээлде кепилденген медициналык жардам көрсөтүүнүн сапатын жана натыйжалуулугун жогорулатуу</t>
    </r>
  </si>
  <si>
    <r>
      <rPr>
        <b/>
        <sz val="7.5"/>
        <rFont val="Times New Roman"/>
        <family val="1"/>
      </rPr>
      <t>Каржылоо каражаттары</t>
    </r>
  </si>
  <si>
    <r>
      <rPr>
        <b/>
        <sz val="7.5"/>
        <rFont val="Times New Roman"/>
        <family val="1"/>
      </rPr>
      <t xml:space="preserve">2026-жыл
</t>
    </r>
    <r>
      <rPr>
        <b/>
        <sz val="7.5"/>
        <rFont val="Times New Roman"/>
        <family val="1"/>
      </rPr>
      <t>(болжолдоо)</t>
    </r>
  </si>
  <si>
    <r>
      <rPr>
        <b/>
        <sz val="7.5"/>
        <rFont val="Times New Roman"/>
        <family val="1"/>
      </rPr>
      <t xml:space="preserve">2027-жыл
</t>
    </r>
    <r>
      <rPr>
        <b/>
        <sz val="7.5"/>
        <rFont val="Times New Roman"/>
        <family val="1"/>
      </rPr>
      <t>(болжолдоо)</t>
    </r>
  </si>
  <si>
    <r>
      <rPr>
        <b/>
        <sz val="7.5"/>
        <rFont val="Times New Roman"/>
        <family val="1"/>
      </rPr>
      <t xml:space="preserve">2028-жыл
</t>
    </r>
    <r>
      <rPr>
        <b/>
        <sz val="7.5"/>
        <rFont val="Times New Roman"/>
        <family val="1"/>
      </rPr>
      <t>(болжолдоо)</t>
    </r>
  </si>
  <si>
    <r>
      <rPr>
        <sz val="7.5"/>
        <rFont val="Times New Roman"/>
        <family val="1"/>
      </rPr>
      <t>1. Бюджеттик каражаттар</t>
    </r>
  </si>
  <si>
    <r>
      <rPr>
        <sz val="7.5"/>
        <rFont val="Times New Roman"/>
        <family val="1"/>
      </rPr>
      <t>2. Атайын каражаттар (кошумча төлөөнү кошкондо)</t>
    </r>
  </si>
  <si>
    <r>
      <rPr>
        <sz val="7.5"/>
        <rFont val="Times New Roman"/>
        <family val="1"/>
      </rPr>
      <t>3. Мамлекеттик инвестициялар</t>
    </r>
  </si>
  <si>
    <r>
      <rPr>
        <b/>
        <sz val="7.5"/>
        <rFont val="Times New Roman"/>
        <family val="1"/>
      </rPr>
      <t>3- Программа боюнча баардыгы:</t>
    </r>
  </si>
  <si>
    <r>
      <rPr>
        <b/>
        <sz val="7.5"/>
        <rFont val="Times New Roman"/>
        <family val="1"/>
      </rPr>
      <t>Натыйжалуулук индикаторлору:</t>
    </r>
  </si>
  <si>
    <r>
      <rPr>
        <sz val="7.5"/>
        <rFont val="Times New Roman"/>
        <family val="1"/>
      </rPr>
      <t>1-Индикатор. Баалоо картасына ылайык медициналык жардамдын сапаттынын бекитилген ченемдик документтерге ылайык келүү деңгээли (%)</t>
    </r>
  </si>
  <si>
    <r>
      <rPr>
        <sz val="7.5"/>
        <rFont val="Times New Roman"/>
        <family val="1"/>
      </rPr>
      <t>2-Индикатор.Пациенттин канааттануу деңгээли (баалоо картасы боюнча) (%)</t>
    </r>
  </si>
  <si>
    <r>
      <rPr>
        <b/>
        <sz val="7.5"/>
        <rFont val="Times New Roman"/>
        <family val="1"/>
      </rPr>
      <t>01-Бюджеттик чаранын аталышы</t>
    </r>
  </si>
  <si>
    <r>
      <rPr>
        <b/>
        <sz val="7.5"/>
        <rFont val="Times New Roman"/>
        <family val="1"/>
      </rPr>
      <t>Мамлекеттик кепилдиктер программасынын алкагында стационардык жардамдын деңгээлинде республиканын калкына медициналык кызмат көрсөтүүлөрдүн жеткиликликтүлүгүн камсыз кылуу</t>
    </r>
  </si>
  <si>
    <r>
      <rPr>
        <b/>
        <sz val="7.5"/>
        <rFont val="Times New Roman"/>
        <family val="1"/>
      </rPr>
      <t>Бюджеттик чара боюнча баардыгы 01:</t>
    </r>
  </si>
  <si>
    <r>
      <rPr>
        <sz val="7.5"/>
        <rFont val="Times New Roman"/>
        <family val="1"/>
      </rPr>
      <t xml:space="preserve">1-Индикатор. Социалдык жеңилдиктер боюнча
</t>
    </r>
    <r>
      <rPr>
        <sz val="7.5"/>
        <rFont val="Times New Roman"/>
        <family val="1"/>
      </rPr>
      <t>дарыланган калктын үлүшү (%)</t>
    </r>
  </si>
  <si>
    <r>
      <rPr>
        <sz val="7.5"/>
        <rFont val="Times New Roman"/>
        <family val="1"/>
      </rPr>
      <t xml:space="preserve">2-Индикатор. Кыска мөөнөттүү бөлүмдөрдө дарыланган балдардын жалпы профилдик стационарларда дарыланып чыккан балдардын жалпы
</t>
    </r>
    <r>
      <rPr>
        <sz val="7.5"/>
        <rFont val="Times New Roman"/>
        <family val="1"/>
      </rPr>
      <t>санына карата үлүшү(%)</t>
    </r>
  </si>
  <si>
    <r>
      <rPr>
        <sz val="7.5"/>
        <rFont val="Times New Roman"/>
        <family val="1"/>
      </rPr>
      <t>3-Индикатор. Базалык жылдын планына карата иш жүзүндө дарыланып чыккан учурларда катышы (%)</t>
    </r>
  </si>
  <si>
    <r>
      <rPr>
        <sz val="7.5"/>
        <rFont val="Times New Roman"/>
        <family val="1"/>
      </rPr>
      <t xml:space="preserve">4-Индикатор. Медициналык көрсөткүчтөрү боюнча жеңилдетилген дарылоодон өткөн калктын үлүшү
</t>
    </r>
    <r>
      <rPr>
        <sz val="7.5"/>
        <rFont val="Times New Roman"/>
        <family val="1"/>
      </rPr>
      <t>(%)</t>
    </r>
  </si>
  <si>
    <r>
      <rPr>
        <b/>
        <sz val="7.5"/>
        <rFont val="Times New Roman"/>
        <family val="1"/>
      </rPr>
      <t>02-Бюджеттик чаранын аталышы</t>
    </r>
  </si>
  <si>
    <r>
      <rPr>
        <b/>
        <sz val="7.5"/>
        <rFont val="Times New Roman"/>
        <family val="1"/>
      </rPr>
      <t xml:space="preserve">Стационардык деңгээлдеги саламаттык сактоо уюмдары тарабынан көрсөтүүлүчү кургак учукка каршы күрөшүү боюнча медициналык жардамдын
</t>
    </r>
    <r>
      <rPr>
        <b/>
        <sz val="7.5"/>
        <rFont val="Times New Roman"/>
        <family val="1"/>
      </rPr>
      <t>жеткиликтүүлүгүн камсыз кылуу</t>
    </r>
  </si>
  <si>
    <r>
      <rPr>
        <sz val="7.5"/>
        <rFont val="Times New Roman"/>
        <family val="1"/>
      </rPr>
      <t>2. Атайын каражаттар(кошумча төлөөнү кошкондо)</t>
    </r>
  </si>
  <si>
    <r>
      <rPr>
        <b/>
        <sz val="7.5"/>
        <rFont val="Times New Roman"/>
        <family val="1"/>
      </rPr>
      <t>02-Бюджеттик чара боюнча бардыгы:</t>
    </r>
  </si>
  <si>
    <r>
      <rPr>
        <b/>
        <sz val="7.5"/>
        <rFont val="Times New Roman"/>
        <family val="1"/>
      </rPr>
      <t>Натыйжалуулук индикатору:</t>
    </r>
  </si>
  <si>
    <r>
      <rPr>
        <sz val="7.5"/>
        <rFont val="Times New Roman"/>
        <family val="1"/>
      </rPr>
      <t>1-Индикатор. Базалык жылдын планына карата жүзүндө дарыланып чыккан учурлардын катышы (%)</t>
    </r>
  </si>
  <si>
    <r>
      <rPr>
        <b/>
        <sz val="7.5"/>
        <rFont val="Times New Roman"/>
        <family val="1"/>
      </rPr>
      <t>03-Бюджеттик чаранын аталышы</t>
    </r>
  </si>
  <si>
    <r>
      <rPr>
        <b/>
        <sz val="7.5"/>
        <rFont val="Times New Roman"/>
        <family val="1"/>
      </rPr>
      <t>Адистештирилген онкологиялык жана гематологиялык жардамдын деңгээлинде медициналык кызматтардын жеткиликтүүлүгүн камсыз кылуу</t>
    </r>
  </si>
  <si>
    <r>
      <rPr>
        <b/>
        <sz val="7.5"/>
        <rFont val="Times New Roman"/>
        <family val="1"/>
      </rPr>
      <t>03-Бюджеттик чара боюнча бардыгы:</t>
    </r>
  </si>
  <si>
    <r>
      <rPr>
        <b/>
        <sz val="7.5"/>
        <rFont val="Times New Roman"/>
        <family val="1"/>
      </rPr>
      <t>04-Бюджеттик чаранын аталышы</t>
    </r>
  </si>
  <si>
    <r>
      <rPr>
        <b/>
        <sz val="7.5"/>
        <rFont val="Times New Roman"/>
        <family val="1"/>
      </rPr>
      <t>Адистештирилген кардиохирургиялык жардамдын деңгээлинде медициналык кызмат көрсөтүүлөрдүн жеткиликтүүлүгүн камсыз кылуу</t>
    </r>
  </si>
  <si>
    <r>
      <rPr>
        <b/>
        <sz val="7.5"/>
        <rFont val="Times New Roman"/>
        <family val="1"/>
      </rPr>
      <t>04-Бюджеттик чара боюнча бардыгы:</t>
    </r>
  </si>
  <si>
    <r>
      <rPr>
        <b/>
        <sz val="7.5"/>
        <rFont val="Times New Roman"/>
        <family val="1"/>
      </rPr>
      <t>Адистештирилген психиатриялык жардамдын деңгээлинде медициналык кызмат көрсөтүүлөрдүн жеткиликтүүлүгүн камсыз кылуу</t>
    </r>
  </si>
  <si>
    <r>
      <rPr>
        <b/>
        <sz val="7.5"/>
        <rFont val="Times New Roman"/>
        <family val="1"/>
      </rPr>
      <t>Мамлекеттик кепилдиктер программасынын көлөмүнөн ашыкча калкка акы төлөнүүчү медициналык кызматтарды көрсөтүү</t>
    </r>
  </si>
  <si>
    <r>
      <rPr>
        <sz val="7.5"/>
        <rFont val="Times New Roman"/>
        <family val="1"/>
      </rPr>
      <t xml:space="preserve">1-Индикатор. Бекитилген планга карата иш жүзүндө
</t>
    </r>
    <r>
      <rPr>
        <sz val="7.5"/>
        <rFont val="Times New Roman"/>
        <family val="1"/>
      </rPr>
      <t>аткаруунун пайызы (%)</t>
    </r>
  </si>
  <si>
    <r>
      <rPr>
        <b/>
        <sz val="7.5"/>
        <rFont val="Times New Roman"/>
        <family val="1"/>
      </rPr>
      <t>07-Бюджеттик чаранын аталышы</t>
    </r>
  </si>
  <si>
    <r>
      <rPr>
        <b/>
        <sz val="7.5"/>
        <rFont val="Times New Roman"/>
        <family val="1"/>
      </rPr>
      <t>Бирдиктүү төлөөчү тутумунда иштеген саламаттык сактоо уюмдары тарабынан медициналык эмес жана башка кызматтарды көрсөтүү</t>
    </r>
  </si>
  <si>
    <r>
      <rPr>
        <b/>
        <sz val="7.5"/>
        <rFont val="Times New Roman"/>
        <family val="1"/>
      </rPr>
      <t>07-Бюджеттик чара боюнча баардыгы:</t>
    </r>
  </si>
  <si>
    <r>
      <rPr>
        <sz val="7.5"/>
        <rFont val="Times New Roman"/>
        <family val="1"/>
      </rPr>
      <t xml:space="preserve">1-Индикатор. Баалоо картасын пайдалануу менен сапатка баалоо жүргүзүлгөн стационардык
</t>
    </r>
    <r>
      <rPr>
        <sz val="7.5"/>
        <rFont val="Times New Roman"/>
        <family val="1"/>
      </rPr>
      <t>деңгээлдеги СУ саны (абс.саны)</t>
    </r>
  </si>
  <si>
    <r>
      <rPr>
        <b/>
        <sz val="7.5"/>
        <rFont val="Times New Roman"/>
        <family val="1"/>
      </rPr>
      <t>08-Бюджеттик чаранын аталышы</t>
    </r>
  </si>
  <si>
    <r>
      <rPr>
        <b/>
        <sz val="7.5"/>
        <rFont val="Times New Roman"/>
        <family val="1"/>
      </rPr>
      <t>Эмгек акысын жогорулатуу жолу менен саламаттык сактоо тутумунун кызматкерлерине материалдык дем берүүнү камсыз кылуу</t>
    </r>
  </si>
  <si>
    <r>
      <rPr>
        <b/>
        <sz val="7.5"/>
        <rFont val="Times New Roman"/>
        <family val="1"/>
      </rPr>
      <t>08-Бюджеттик чара боюнча бардыгы:</t>
    </r>
  </si>
  <si>
    <r>
      <rPr>
        <sz val="7.5"/>
        <rFont val="Times New Roman"/>
        <family val="1"/>
      </rPr>
      <t xml:space="preserve">1-Индикатор. Максаттуу  каражаттар боюнча
</t>
    </r>
    <r>
      <rPr>
        <sz val="7.5"/>
        <rFont val="Times New Roman"/>
        <family val="1"/>
      </rPr>
      <t>бюджеттин аткарылышы (%)</t>
    </r>
  </si>
  <si>
    <r>
      <rPr>
        <b/>
        <sz val="7.5"/>
        <rFont val="Times New Roman"/>
        <family val="1"/>
      </rPr>
      <t>Бешинчи стадиядагы өнөкөт бөйрөк оорунун терминалдык стадиясындагы өтө муктаж бейтаптарга жеңилдетилген гемодиализдик дарылоонун жеткиликтүүлүгүн камсыз кылуу</t>
    </r>
  </si>
  <si>
    <r>
      <rPr>
        <b/>
        <sz val="7.5"/>
        <rFont val="Times New Roman"/>
        <family val="1"/>
      </rPr>
      <t>01-Бюджеттик чара боюнча бардыгы:</t>
    </r>
  </si>
  <si>
    <r>
      <rPr>
        <sz val="7.5"/>
        <rFont val="Times New Roman"/>
        <family val="1"/>
      </rPr>
      <t xml:space="preserve">1-Индикатор. Жеке медициналык борборлордо акы төлөнүүчү дарылоону алып жаткан жана мамлекеттик саламаттык сактоо уюмдарында толук бюджеттик гемодиализге которууну күтүп жаткан терминалдык стадиядагы өнөкөт бөйрөк жетишсиздиги бар бейтаптардын саны, ошондой эле гемодиализ кызматын алууда бейтаптардын жүгүн  жеңилдетүү
</t>
    </r>
    <r>
      <rPr>
        <sz val="7.5"/>
        <rFont val="Times New Roman"/>
        <family val="1"/>
      </rPr>
      <t>максатында   (адам)</t>
    </r>
  </si>
  <si>
    <r>
      <rPr>
        <b/>
        <sz val="7.5"/>
        <rFont val="Times New Roman"/>
        <family val="1"/>
      </rPr>
      <t>Саламаттык сактоо уюмдарынын каржылык туруктуулугун жана талаптагыдай иштешин камсыз кылуу (камсыздандыруу запасын түзүү)</t>
    </r>
  </si>
  <si>
    <r>
      <rPr>
        <sz val="7.5"/>
        <rFont val="Times New Roman"/>
        <family val="1"/>
      </rPr>
      <t xml:space="preserve">1-Индикатор. Саламаттык сактоо уюмдары тарабынан көрсөтүүлүүчү медициналык-профилактикалык кызматтарды каржылоого багытталган каражаттардын жалпы көлөмүн кеминде бир айлык каржылоо көлөмүндө финансылык туруктуулукту камсыздоо
</t>
    </r>
    <r>
      <rPr>
        <sz val="7.5"/>
        <rFont val="Times New Roman"/>
        <family val="1"/>
      </rPr>
      <t>үлүшү (%)</t>
    </r>
  </si>
  <si>
    <r>
      <rPr>
        <b/>
        <sz val="7.5"/>
        <rFont val="Times New Roman"/>
        <family val="1"/>
      </rPr>
      <t>Саламаттык сактоо уюмдарын колдоо, өнүктүрүү жана материалдык-техникалык жактан жабдуу</t>
    </r>
  </si>
  <si>
    <r>
      <rPr>
        <sz val="7.5"/>
        <rFont val="Times New Roman"/>
        <family val="1"/>
      </rPr>
      <t xml:space="preserve">1-Индикатор.Саламаттык сактоо уюмдары үчүн саламаттык сактоону колдоого жана өнүктүүрүгө
</t>
    </r>
    <r>
      <rPr>
        <sz val="7.5"/>
        <rFont val="Times New Roman"/>
        <family val="1"/>
      </rPr>
      <t>багытталган үлүшү (%)</t>
    </r>
  </si>
  <si>
    <r>
      <rPr>
        <b/>
        <sz val="9.5"/>
        <rFont val="Times New Roman"/>
        <family val="1"/>
      </rPr>
      <t>АНАЛИЗИ</t>
    </r>
  </si>
  <si>
    <t>2029-жыл</t>
  </si>
  <si>
    <t>2030-жыл</t>
  </si>
  <si>
    <t>Кыргыз Республикасынын Саламаттык сактоо министрлигине караштуу Милдеттүү медициналык
камсыздандыруу фондунун 2026-2030 жылдарга бюджеттик чыгашалардын орто мөөнөттүү стратегиясы</t>
  </si>
  <si>
    <t xml:space="preserve">50%  кем эмес </t>
  </si>
  <si>
    <t>4- Программа боюнча баардыгы:</t>
  </si>
  <si>
    <t>Милдеттүү медициналык камсыздандыруу каражаттары аркылуу каржылоо кепилдигин камсыздоо менен камсыздандырылган жарандардын укуктарын жана канааттануу деңгээлин жогорулатуу</t>
  </si>
  <si>
    <t xml:space="preserve">4 - Программа. Милдеттүү медициналык камсыздандыруу системасынын каржылык туруктуулугун камсыздоо, саламаттык сактоо уюмдарын колдоо, өнүктүрүү жана стимулдаштыруу.
</t>
  </si>
  <si>
    <t>1-тиркеме бюджеттик чыгашалардын орто мөөнөттүү стратегияларын түзүү, карап чыгуу жана аткаруу боюнча нускамаларга тиркеме</t>
  </si>
  <si>
    <t>Кыргыз Республикасынын Саламаттык сактоо министрлигине караштуу
Милдеттүү медициналык камсыздандыруу фондунун 2026-2030 жылдарга бюджеттик программаларды каржылоонун</t>
  </si>
  <si>
    <t>2-тиркеме  түзүү нускамаларына, карап чыгуу жана ишке ашыруу орто мөөнөттүү стратегиялар бюджеттик чыгымдар</t>
  </si>
  <si>
    <t>ПР коду</t>
  </si>
  <si>
    <t>Бюджеттик программалар/ Бюджеттик чаралар</t>
  </si>
  <si>
    <t>Каржылоо ( программа/чаралар менен) (миң.сом)</t>
  </si>
  <si>
    <t>Күтүлгөн жыйынтыктар</t>
  </si>
  <si>
    <t>2024-жыл</t>
  </si>
  <si>
    <t>2025-жыл</t>
  </si>
  <si>
    <t>2026-жыл</t>
  </si>
  <si>
    <t>2027-жыл</t>
  </si>
  <si>
    <t>2028-жыл</t>
  </si>
  <si>
    <t>Калкты милдеттүү медициналык камсыздандыруу менен камтуу</t>
  </si>
  <si>
    <t>Бюджеттик ресурстар</t>
  </si>
  <si>
    <t>Бюджеттен тышкары булактар</t>
  </si>
  <si>
    <t>"Башкаруу жана тескөө" жалпы программа боюнча, анын ичинен</t>
  </si>
  <si>
    <t>-республикалык бюджеттен</t>
  </si>
  <si>
    <t>-бюджеттен тышкары булактар</t>
  </si>
  <si>
    <t>01-Бюджеттик чара. Борбордук деңгээлде тармакты башкаруу жана тескөө</t>
  </si>
  <si>
    <t>02-Бюджеттик чара. Аймактык деңгээлде тескөө</t>
  </si>
  <si>
    <t>Өз убагында, сапаттуу медициналык-профилактикалык жардам көрсөтүү</t>
  </si>
  <si>
    <t>01-Бюджеттик чара. Республиканын калкына шашылыш (тез) медициналык жардамдын жеткиликтүүлүгүн камсыз кылуу</t>
  </si>
  <si>
    <t>03-Бюджеттик чара. Жарандарды медициналык-санитардык жардам менен камсыз кылуу боюнча Мамлекеттик кепилдиктер программасынын (мындан ары-Мамлекеттик кепилдиктер программасы) алкагында калкка стамотологиялык жардамдын жеткиликтүүлүгүн камсыз кылуу</t>
  </si>
  <si>
    <t>04-Бюджеттик чара. Баштапкы медициналык-санитардык жардам уюмдары тарабынан көрсөтөлүүчү кургак учук менен күрөшүү боюнча медициналык жардамдын жеткиликтүүлүгүн камсыз кылуу</t>
  </si>
  <si>
    <t>05-Бюджеттик чара. Мамлекеттик кепилдиктер программасы боюнча дары-дармек менен  жеңилдетип камсыздоонун республиканын калкына жеткиликтүү болушун камсыз кылуу         (терминалдык стадиядагы онкологиялык оорууларды; параноялык шизофрения жана өнөкөт жөөлүү менен ооругандарды; ар түрдүү генездеги аффективдүү бузулууларды; талма; бронх астмасы менен ооругандарды)</t>
  </si>
  <si>
    <t>06-Бюджеттик чара. Милдеттүү медициналык камсыздандыруу боюнча дары-дармек менен жеңилдетип камсыздоонун республиканын камсыздандырылган калкына жеткиликтүү болушун камсыз кылуу</t>
  </si>
  <si>
    <t>07-Бюджеттик чара. Мамлекеттик кепилдиктер программасынын көлөмүнөн ашыкча калкка акы төлөөнүүчү медициналык кызматтарды көрсөтүү</t>
  </si>
  <si>
    <t>08-Бюджеттик чара. Бирдиктүү төлөөчү тутумунда иштеген саламаттык сактоо уюмдары тарабынан медициналык эмес жана башка кызматтарды көрсөтүү</t>
  </si>
  <si>
    <t>11-Бюджеттик чара. Баштапкы медициналык санитардык жардам уюмдары тарабынан көрсөтүлүүчү адистештирилген психиатриялык жардамдын жеткиликтүүлүгүн камсыз кылуу</t>
  </si>
  <si>
    <t>05-Бюджеттик чара. Адистештирилген психиатриялык жардамдын деңгээлинде кызмат көрсөтүүлөрдүн жеткиликтүүлүгүн камсыз кылуу</t>
  </si>
  <si>
    <t>06-Бюджеттик чара. Мамлекеттик кепилдиктер программасынын көлөмүнөн ашыкча калкка акы төлөнүүчү медициналык кызматтарды көрсөтүү</t>
  </si>
  <si>
    <t>07-Бюджеттик чара. Бирдиктүү төлөөчү тутумунда иштеген саламаттык сактоо уюмдары тарабынан медициналык эмес жана башка кызматтарды көрсөтүү</t>
  </si>
  <si>
    <t>09-Бюджеттик чара. "Ден-соолук кербени"долбоору боюнча иш-чаралар</t>
  </si>
  <si>
    <t>"Ден соолук кербени"долбоору боюнча иш-чаралар жалпы чарасы боюнча, анын ичинен</t>
  </si>
  <si>
    <t>10-Бюджеттик чара. Азия өнүктүрүү банкынын долбоору боюнча иш-чаралар</t>
  </si>
  <si>
    <t>11-Бюджеттик чара. Дүйнөлүк банктын долбоору боюнча иш-чаралар</t>
  </si>
  <si>
    <t>"Дүйнөлүк банктын долбоору боюнча иш-чаралар"жалпы чарасы боюнча, анын ичинен</t>
  </si>
  <si>
    <t>01-Бюджеттик чара. Бешинчи стадиядагы өнөкөт бөйрөк оорунун терминалдык стадиясындагы өтө муктаж бейтаптарга жеңилдетилген гемодиализдик дарылоонун жеткиликтүүлүгүн камсыз кылуу</t>
  </si>
  <si>
    <t>02-Бюджеттик чара. Саламаттык сактоо уюмдарынын каржылык туруктуулугун жана талаптагыдай иштешин камсыз кылуу (камсыздандыруу запасын түзүү)</t>
  </si>
  <si>
    <t>03-Бюджеттик чара. Саламаттык сактоо уюмдарын колдоо, өнүктүрүү жана материалдык-техникалык жактан жабдуу</t>
  </si>
  <si>
    <t>1-4 - программалар боюнча жалпы жыйынтык</t>
  </si>
  <si>
    <r>
      <rPr>
        <b/>
        <sz val="9.5"/>
        <rFont val="Times New Roman"/>
        <family val="1"/>
        <charset val="204"/>
      </rPr>
      <t>ЧАРА
коду</t>
    </r>
  </si>
  <si>
    <r>
      <rPr>
        <b/>
        <sz val="9.5"/>
        <rFont val="Times New Roman"/>
        <family val="1"/>
        <charset val="204"/>
      </rPr>
      <t xml:space="preserve">1-Программа. Башкаруу жана тескөө.
</t>
    </r>
    <r>
      <rPr>
        <sz val="9.5"/>
        <rFont val="Times New Roman"/>
        <family val="1"/>
        <charset val="204"/>
      </rPr>
      <t>Программанын максаттары: Бирдиктүү төлөөчү катары Кыргыз Республикасынын Саламаттык сактоо министрлигине караштуу
Милдеттүү медициналык камсыздандыруу фондун (мындан ары-Милдеттүү медициналык камсыздандыруу фонду) институттук жактан күчтөндүрүү. Башка программаларды ишке ашырууга координациялык жана уюштуруучулук таасир этүү</t>
    </r>
  </si>
  <si>
    <r>
      <rPr>
        <sz val="9.5"/>
        <rFont val="Times New Roman"/>
        <family val="1"/>
        <charset val="204"/>
      </rPr>
      <t>Атайын эсепте топтолгон
каражаттар</t>
    </r>
  </si>
  <si>
    <r>
      <rPr>
        <sz val="9.5"/>
        <rFont val="Times New Roman"/>
        <family val="1"/>
        <charset val="204"/>
      </rPr>
      <t>Мамлекеттик инвестициялар
(тышкы каржылоо)</t>
    </r>
  </si>
  <si>
    <r>
      <rPr>
        <sz val="9.5"/>
        <rFont val="Times New Roman"/>
        <family val="1"/>
        <charset val="204"/>
      </rPr>
      <t>Иштеп жаткан программаларга өз убагында координациялоочу
таасирди камсыз кылуу</t>
    </r>
  </si>
  <si>
    <r>
      <rPr>
        <sz val="9.5"/>
        <rFont val="Times New Roman"/>
        <family val="1"/>
        <charset val="204"/>
      </rPr>
      <t>Атайын эсептерде топтолгон
каражаттар</t>
    </r>
  </si>
  <si>
    <r>
      <rPr>
        <sz val="9.5"/>
        <rFont val="Times New Roman"/>
        <family val="1"/>
        <charset val="204"/>
      </rPr>
      <t>"Борбордук деңгээлде тармакты башкаруу жана тескөө" чарасы
боюнча, анын ичинен</t>
    </r>
  </si>
  <si>
    <r>
      <rPr>
        <sz val="9.5"/>
        <rFont val="Times New Roman"/>
        <family val="1"/>
        <charset val="204"/>
      </rPr>
      <t>Жүргүзүлгөн иш-чаралардын жана программалардын өз убагында
аткарылышын контролдоону
камсыз кылуу</t>
    </r>
  </si>
  <si>
    <r>
      <rPr>
        <sz val="9.5"/>
        <rFont val="Times New Roman"/>
        <family val="1"/>
        <charset val="204"/>
      </rPr>
      <t>"Региондук деңгээлде тескөө"
чарасы боюнча, анын ичинен</t>
    </r>
  </si>
  <si>
    <r>
      <rPr>
        <b/>
        <sz val="9.5"/>
        <rFont val="Times New Roman"/>
        <family val="1"/>
        <charset val="204"/>
      </rPr>
      <t xml:space="preserve">2- Программа. Баштапкы медициналык-санитардык кызматтарын көрсөтүү.                 </t>
    </r>
    <r>
      <rPr>
        <sz val="9.5"/>
        <rFont val="Times New Roman"/>
        <family val="1"/>
        <charset val="204"/>
      </rPr>
      <t>Программанын максаты: баштапкы медициналык-санитардык жардамдын деңгээлинде ооруларды эрте аныктоо, диагностикалоо, медициналык жана профилактикалык жардам көрсөтүүнүн сапатын жана натыйжалуулугун жогорулатуу</t>
    </r>
  </si>
  <si>
    <r>
      <rPr>
        <sz val="9.5"/>
        <rFont val="Times New Roman"/>
        <family val="1"/>
        <charset val="204"/>
      </rPr>
      <t>"Баштапкы медициналык- санитардык кызматтарын
көрсөтүү" жалпы программа
боюнча, анын ичинен</t>
    </r>
  </si>
  <si>
    <r>
      <rPr>
        <sz val="9.5"/>
        <rFont val="Times New Roman"/>
        <family val="1"/>
        <charset val="204"/>
      </rPr>
      <t>Жалпы чара боюнча "Республиканын калкына шашылыш (тез) медициналык жардамдын жеткиликтүүлүгүн
камсыз кылуу", анын ичинен</t>
    </r>
  </si>
  <si>
    <r>
      <rPr>
        <b/>
        <sz val="9.5"/>
        <rFont val="Times New Roman"/>
        <family val="1"/>
        <charset val="204"/>
      </rPr>
      <t>02-Бюджеттик чара. Республиканын калкына баштапкы медициналык-санитардык жардамдын деңгээлинде базалык
медициналык кызмат көрсөтүүлөрдүн жеткиликтүүлүгүн камсыз кылуу</t>
    </r>
  </si>
  <si>
    <r>
      <rPr>
        <sz val="9.5"/>
        <rFont val="Times New Roman"/>
        <family val="1"/>
        <charset val="204"/>
      </rPr>
      <t>"Республиканын калкына баштапкы медициналык- санитардык жардамдын
деңгээлинде базалык медициналык кызмат көрсөтүүлөрдүн жеткиликтүүлүгүн камсыз кылуу" жалпы чарасы боюнча, анын ичинен</t>
    </r>
  </si>
  <si>
    <r>
      <rPr>
        <sz val="9.5"/>
        <rFont val="Times New Roman"/>
        <family val="1"/>
        <charset val="204"/>
      </rPr>
      <t>"Жарандарды медициналык- санитардык жардам менен камсыз кылуу боюнча Мамлекеттик
кепилдиктер программасынын (мындан ары-Мамлекеттик
кепилдиктер программасы)
алкагында калкка стамотологиялык жардамдын жеткиликтүүлүгүн
камсыз кылуу"жалпы чарасы боюнча, анын ичинен</t>
    </r>
  </si>
  <si>
    <r>
      <rPr>
        <sz val="9.5"/>
        <rFont val="Times New Roman"/>
        <family val="1"/>
        <charset val="204"/>
      </rPr>
      <t>"Баштапкы медициналык- санитардык жардам уюмдары
тарабынан көрсөтөлүүчү кургак учук менен күрөшүү боюнча медициналык жардамдын жеткиликтүүлүгүн камсыз
кылуу"жалпы чарасы боюнча,
анын ичинен</t>
    </r>
  </si>
  <si>
    <r>
      <rPr>
        <sz val="9.5"/>
        <rFont val="Times New Roman"/>
        <family val="1"/>
        <charset val="204"/>
      </rPr>
      <t>"Мамлекеттик кепилдиктер
программасы боюнча дары-дармек менен  жеңилдетип камсыздоонун республиканын калкына жеткиликтүү болушун камсыз
кылуу         ( терминалдык стадиядагы онкологиялык оорууларды; параноялык
шизофрения жана өнөкөт жөөлүү менен ооругандарды;ар түрдүү
генездеги аффективдүү
бузулууларды;талма;бронх астмасы менен ооругандарды)"жалпы
чарасы боюнча, анын ичинен</t>
    </r>
  </si>
  <si>
    <r>
      <rPr>
        <sz val="9.5"/>
        <rFont val="Times New Roman"/>
        <family val="1"/>
        <charset val="204"/>
      </rPr>
      <t>"Милдеттүү медициналык
камсыздандыруу боюнча дары- дармек менен жеңилдетип
камсыздоонун республиканын камсыздандырылган калкына жеткиликтүү болушун камсыз кылуу"жалпы чарасы боюнча,
анын ичинен</t>
    </r>
  </si>
  <si>
    <r>
      <rPr>
        <sz val="9.5"/>
        <rFont val="Times New Roman"/>
        <family val="1"/>
        <charset val="204"/>
      </rPr>
      <t>"Мамлекеттик кепилдиктер программасынын көлөмүнөн ашыкча калкка акы төлөөнүүчү медициналык кызматтарды
көрсөтүү"жалпы чарасы боюнча,
анын ичинен</t>
    </r>
  </si>
  <si>
    <r>
      <rPr>
        <sz val="9.5"/>
        <rFont val="Times New Roman"/>
        <family val="1"/>
        <charset val="204"/>
      </rPr>
      <t>"Бирдиктүү төлөөчү тутумунда иштеген саламаттык сактоо уюмдары тарабынан медициналык эмес жана башка кызматтарды
көрсөтүү"жалпы чарасы боюнча,
анын ичинен</t>
    </r>
  </si>
  <si>
    <r>
      <rPr>
        <b/>
        <sz val="9.5"/>
        <rFont val="Times New Roman"/>
        <family val="1"/>
        <charset val="204"/>
      </rPr>
      <t>09-Бюджеттик чара. Иштөөнүн сапатынын максаттуу көрсөткүчтөрүнө жетишкендиги үчүн  үй-бүлөлүк дарыгерлер топторуна дем берүү жолу менен калкка медициналык жардам көрсөтүүнүн сапатын жакшыртуу (натыйжага багытталган программанын
(НБП) иш-чаралары)</t>
    </r>
  </si>
  <si>
    <r>
      <rPr>
        <sz val="9.5"/>
        <rFont val="Times New Roman"/>
        <family val="1"/>
        <charset val="204"/>
      </rPr>
      <t>"Иштөөнүн сапатынын максаттуу көрсөткүчтөрүнө жетишкендиги үчүн  үй-бүлөлүк дарыгерлер топторуна дем берүү жолу менен калкка медициналык жардам
көрсөтүүнүн сапатын жакшыртуу (натыйжага багытталган
программанын (НБП) иш-
чаралары)"жалпы чарасы боюнча, анын ичинен</t>
    </r>
  </si>
  <si>
    <r>
      <rPr>
        <b/>
        <sz val="9.5"/>
        <rFont val="Times New Roman"/>
        <family val="1"/>
        <charset val="204"/>
      </rPr>
      <t>10-Бюджеттик чара. Эмгек акыны жогорулатуу жолу менен саламаттык сактоо тутумунун кызматкерлерине материалдык дем
берүүнү камсыз кылуу</t>
    </r>
  </si>
  <si>
    <r>
      <rPr>
        <sz val="9.5"/>
        <rFont val="Times New Roman"/>
        <family val="1"/>
        <charset val="204"/>
      </rPr>
      <t>"Эмгек акыны жогорулатуу жолу менен саламаттык сактоо тутумунун кызматкерлерине
материалдык дем берүүнү камсыз кылуу"жалпы чарасы боюнча,
анын ичинен</t>
    </r>
  </si>
  <si>
    <r>
      <rPr>
        <sz val="9.5"/>
        <rFont val="Times New Roman"/>
        <family val="1"/>
        <charset val="204"/>
      </rPr>
      <t>"Баштапкы медициналык санитардык жардам уюмдары тарабынан көрсөтүлүүчү
адистештирилген психиатриялык жардамдын жеткиликтүүлүгүн
камсыз кылуу"жалпы чарасы боюнча, анын ичинен</t>
    </r>
  </si>
  <si>
    <r>
      <rPr>
        <b/>
        <sz val="9.5"/>
        <rFont val="Times New Roman"/>
        <family val="1"/>
        <charset val="204"/>
      </rPr>
      <t xml:space="preserve">3- Программа. Саламаттык сактоо уюмдары тарабынан стационардык деңгээлде кызматтарды көрсөтүү.
</t>
    </r>
    <r>
      <rPr>
        <sz val="9.5"/>
        <rFont val="Times New Roman"/>
        <family val="1"/>
        <charset val="204"/>
      </rPr>
      <t>Программанын максаты: Мамлекеттик кепилдиктер программасынын алкагында стационардык деңгээлде кепилденген медициналык жардам көрсөтүүнүн сапатын жана натыйжалуулугун жогорулатуу</t>
    </r>
  </si>
  <si>
    <r>
      <rPr>
        <sz val="9.5"/>
        <rFont val="Times New Roman"/>
        <family val="1"/>
        <charset val="204"/>
      </rPr>
      <t>"Саламаттык сактоо уюмдары тарабынан стационардык
деңгээлде кызматтарды көрсөтүү" жалпы программасы боюнча, анын
ичинен</t>
    </r>
  </si>
  <si>
    <r>
      <rPr>
        <b/>
        <sz val="9.5"/>
        <rFont val="Times New Roman"/>
        <family val="1"/>
        <charset val="204"/>
      </rPr>
      <t>01-Бюджеттик чара. Мамлекеттик кепилдиктер программасынын алкагында стационардык жардамдын деңгээлинде
республиканын калкына медициналык кызмат көрсөтүүлөрдүн жеткиликтүүлүгүн камсыз кылуу</t>
    </r>
  </si>
  <si>
    <r>
      <rPr>
        <sz val="9.5"/>
        <rFont val="Times New Roman"/>
        <family val="1"/>
        <charset val="204"/>
      </rPr>
      <t>"Мамлекеттик кепилдиктер программасынын алкагында стационардык жардамдын деңгээлинде республиканын
калкына медициналык кызмат
көрсөтүүлөрдүн жеткиликтүүлүгүн камсыз кылуу"жалпы чарасы
боюнча,  анын ичинен</t>
    </r>
  </si>
  <si>
    <r>
      <rPr>
        <b/>
        <sz val="9.5"/>
        <rFont val="Times New Roman"/>
        <family val="1"/>
        <charset val="204"/>
      </rPr>
      <t>02-Бюджеттик чара. Стационардык деңгээлдеги саламаттык сактоо уюмдары тарабынан көрсөтүлүүчү кургак учукка каршы
күрөшүү боюнча медициналык жардамдын жеткиликтүүлүгүн камсыз кылуу</t>
    </r>
  </si>
  <si>
    <r>
      <rPr>
        <sz val="9.5"/>
        <rFont val="Times New Roman"/>
        <family val="1"/>
        <charset val="204"/>
      </rPr>
      <t>"Стационардык деңгээлдеги
саламаттык сактоо уюмдары
тарабынан көрсөтүлүүчү кургак учукка каршы күрөшүү боюнча медициналык жардамдын жеткиликтүүлүгүн камсыз
кылуу"жалпы чарасы боюнча,
анын ичинен</t>
    </r>
  </si>
  <si>
    <r>
      <rPr>
        <b/>
        <sz val="9.5"/>
        <rFont val="Times New Roman"/>
        <family val="1"/>
        <charset val="204"/>
      </rPr>
      <t>03-Бюджеттик чара. Адистештирилген онкологиялык жана гематологиялык жардамдын деңгээлинде медициналык
кызматтардын жеткиликтүүлүгүн камсыз кылуу</t>
    </r>
  </si>
  <si>
    <r>
      <rPr>
        <sz val="9.5"/>
        <rFont val="Times New Roman"/>
        <family val="1"/>
        <charset val="204"/>
      </rPr>
      <t>"Адистештирилген онкологиялык жана гематологиялык жардамдын деңгээлинде медициналык
кызматтардын жеткиликтүүлүгүн камсыз кылуу"жалпы чарасы боюнча, анын ичинен</t>
    </r>
  </si>
  <si>
    <r>
      <rPr>
        <b/>
        <sz val="9.5"/>
        <rFont val="Times New Roman"/>
        <family val="1"/>
        <charset val="204"/>
      </rPr>
      <t>04-Бюджеттик чара. Адистештирилген кардиохирургиялык жардамдын деңгээлинде медициналык кызмат көрсөтүүлөрдүн
жеткиликтүүлүгүн камсыз кылуу</t>
    </r>
  </si>
  <si>
    <r>
      <rPr>
        <sz val="9.5"/>
        <rFont val="Times New Roman"/>
        <family val="1"/>
        <charset val="204"/>
      </rPr>
      <t>"Адистештирилген
кардиохирургиялык жардамдын деңгээлинде медициналык кызмат көрсөтүүлөрдүн жеткиликтүүлүгүн камсыз кылуу"жалпы чарасы
боюнча, анын ичинен</t>
    </r>
  </si>
  <si>
    <r>
      <rPr>
        <sz val="9.5"/>
        <rFont val="Times New Roman"/>
        <family val="1"/>
        <charset val="204"/>
      </rPr>
      <t>"Адистештирилген психиатриялык жардамдын деңгээлинде кызмат
көрсөтүүлөрдүн жеткиликтүүлүгүн камсыз кылуу" жалпы чарасы
боюнча, анын ичинен</t>
    </r>
  </si>
  <si>
    <r>
      <rPr>
        <sz val="9.5"/>
        <rFont val="Times New Roman"/>
        <family val="1"/>
        <charset val="204"/>
      </rPr>
      <t>"Мамлекеттик кепилдиктер программасынын көлөмүнөн ашыкча калкка акы төлөнүүчү медициналык кызматтарды
көрсөтүү"жалпы чарасы боюнча,
анын ичинен</t>
    </r>
  </si>
  <si>
    <r>
      <rPr>
        <sz val="9.5"/>
        <rFont val="Times New Roman"/>
        <family val="1"/>
        <charset val="204"/>
      </rPr>
      <t>«Мамлекеттик кепилдиктер программасынын көлөмүнөн ашыкча калкка акы төлөнүүчү медициналык кызмат
көрсөтүү»жалпы чарасы боюнча
бардыгы, анын ичинен</t>
    </r>
  </si>
  <si>
    <r>
      <rPr>
        <b/>
        <sz val="9.5"/>
        <rFont val="Times New Roman"/>
        <family val="1"/>
        <charset val="204"/>
      </rPr>
      <t>08-Бюджеттик чара. Эмгек акысын жогорулатуу жолу менен саламаттык сактоо тутумунун кызматкерлерине материалдык дем
берүүнү камсыз кылуу</t>
    </r>
  </si>
  <si>
    <r>
      <rPr>
        <sz val="9.5"/>
        <rFont val="Times New Roman"/>
        <family val="1"/>
        <charset val="204"/>
      </rPr>
      <t>Жалпы чара боюнча." Эмгек
акысын жогорулатуу жолу менен саламаттык сактоо тутумунун
кызматкерлерине материалдык дем берүүнү камсыз кылуу ", анын
ичинен</t>
    </r>
  </si>
  <si>
    <r>
      <rPr>
        <sz val="9.5"/>
        <rFont val="Times New Roman"/>
        <family val="1"/>
        <charset val="204"/>
      </rPr>
      <t>"Азия өнүктүрүү банкынын долбоору боюнча иш-
чаралар"жалпы чарасы боюнча,
анын ичинен</t>
    </r>
  </si>
  <si>
    <r>
      <rPr>
        <b/>
        <sz val="9.5"/>
        <rFont val="Times New Roman"/>
        <family val="1"/>
        <charset val="204"/>
      </rPr>
      <t xml:space="preserve">4 </t>
    </r>
    <r>
      <rPr>
        <sz val="9.5"/>
        <rFont val="Times New Roman"/>
        <family val="1"/>
        <charset val="204"/>
      </rPr>
      <t xml:space="preserve">- </t>
    </r>
    <r>
      <rPr>
        <b/>
        <sz val="9.5"/>
        <rFont val="Times New Roman"/>
        <family val="1"/>
        <charset val="204"/>
      </rPr>
      <t xml:space="preserve">Программа. 4. Милдеттүү медициналык камсыздандыруу системасынын каржылык туруктуулугун камсыздоо, саламаттык сактоо уюмдарын колдоо, өнүктүрүү жана стимулдаштыруу.
</t>
    </r>
    <r>
      <rPr>
        <sz val="9.5"/>
        <rFont val="Times New Roman"/>
        <family val="1"/>
        <charset val="204"/>
      </rPr>
      <t>Программанын максаты: Милдеттүү медициналык камсыздандыруу каражаттары аркылуу каржылоо кепилдигин камсыздоо менен камсыздандырылган жарандардын укуктарын жана канааттануу деңгээлин жогорулатуу</t>
    </r>
  </si>
  <si>
    <r>
      <rPr>
        <sz val="9.5"/>
        <rFont val="Times New Roman"/>
        <family val="1"/>
        <charset val="204"/>
      </rPr>
      <t>"Мамлекеттик кепилдиктер программасынын көлөмүнөн ашыкча калкка көрсөтүүлүчү
медициналык жана башка кызмат көрсөтүүлөрдүн жеткиликтүүлүгүн камсыз кылуу" жалпы
программасы боюнча,  анын
ичинен</t>
    </r>
  </si>
  <si>
    <r>
      <rPr>
        <sz val="9.5"/>
        <rFont val="Times New Roman"/>
        <family val="1"/>
        <charset val="204"/>
      </rPr>
      <t>"Бешинчи стадиядагы өнөкөт бөйрөк оорунун терминалдык стадиясындагы өтө муктаж бейтаптарга жеңилдетилген
гемодиализдик дарылоонун жеткиликтүүлүгүн камсыз
кылуу"жалпы чарасы боюнча,
анын ичинен</t>
    </r>
  </si>
  <si>
    <r>
      <rPr>
        <sz val="9.5"/>
        <rFont val="Times New Roman"/>
        <family val="1"/>
        <charset val="204"/>
      </rPr>
      <t>"Саламаттык сактоо уюмдарынын каржылык туруктуулугун жана
талаптагыдай иштешин камсыз кылуу (камсыздандыруу запасын түзүү)"жалпы чарасы боюнча, анын ичинен</t>
    </r>
  </si>
  <si>
    <r>
      <rPr>
        <sz val="9.5"/>
        <rFont val="Times New Roman"/>
        <family val="1"/>
        <charset val="204"/>
      </rPr>
      <t>"Саламаттык сактоо уюмдарын колдоо, өнүктүрүү жана
материалдык-техникалык жактан жабдуу"жалпы чарасы боюнча,
анын ичинен</t>
    </r>
  </si>
  <si>
    <r>
      <rPr>
        <sz val="9.5"/>
        <rFont val="Times New Roman"/>
        <family val="1"/>
        <charset val="204"/>
      </rPr>
      <t>1-4-программалар боюнча
бардыгы, анын ичинен</t>
    </r>
  </si>
  <si>
    <t xml:space="preserve">Кыргыз Республикасынын </t>
  </si>
  <si>
    <t>Саламаттыкты сактоо министрлигине караштуу ММК фондунун төрагасынын орун басары_________________М.Т.Шабданов</t>
  </si>
  <si>
    <t>Бюджеттик пландоо бөлүмүнүн башчысы______________Э.М. Орозалиев</t>
  </si>
  <si>
    <t>01-Бюджеттик чаранын аталышы</t>
  </si>
  <si>
    <t>Бюджеттик чара боюнча баардыгы 01:</t>
  </si>
  <si>
    <t>02-Бюджеттик чаранын аталышы</t>
  </si>
  <si>
    <t>03-Бюджеттик чаранын аталышы</t>
  </si>
  <si>
    <t>03-Бюджеттик чара боюнча бардыгы:</t>
  </si>
  <si>
    <t>04-Бюджеттик чаранын аталышы</t>
  </si>
  <si>
    <t>Бюджеттик чара боюнча баардыгы 04:</t>
  </si>
  <si>
    <t>05-Бюджеттик чаранын аталышы</t>
  </si>
  <si>
    <t>05-Бюджеттик чара боюнча бардыгы:</t>
  </si>
  <si>
    <t>01-Бюджеттик чара боюнча бардыгы: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</si>
</sst>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0.0"/>
    <numFmt numFmtId="165" formatCode="_-* #,##0.0\ _₽_-;\-* #,##0.0\ _₽_-;_-* &quot;-&quot;??\ _₽_-;_-@_-"/>
    <numFmt numFmtId="166" formatCode="0.0%"/>
    <numFmt numFmtId="167" formatCode="000"/>
    <numFmt numFmtId="168" formatCode="0.0"/>
  </numFmts>
  <fonts count="37" x14ac:knownFonts="1">
    <font>
      <sz val="10"/>
      <color rgb="FF000000"/>
      <name val="Times New Roman"/>
      <charset val="204"/>
    </font>
    <font>
      <sz val="7.5"/>
      <name val="Times New Roman"/>
      <family val="1"/>
      <charset val="204"/>
    </font>
    <font>
      <b/>
      <sz val="8.5"/>
      <name val="Times New Roman"/>
      <family val="1"/>
      <charset val="204"/>
    </font>
    <font>
      <sz val="8.5"/>
      <name val="Times New Roman"/>
      <family val="1"/>
      <charset val="204"/>
    </font>
    <font>
      <sz val="8.5"/>
      <color rgb="FF000000"/>
      <name val="Times New Roman"/>
      <family val="2"/>
    </font>
    <font>
      <b/>
      <sz val="8.5"/>
      <color rgb="FF000000"/>
      <name val="Times New Roman"/>
      <family val="2"/>
    </font>
    <font>
      <sz val="7.5"/>
      <name val="Times New Roman"/>
      <family val="1"/>
    </font>
    <font>
      <b/>
      <sz val="8.5"/>
      <name val="Times New Roman"/>
      <family val="1"/>
    </font>
    <font>
      <sz val="8.5"/>
      <name val="Times New Roman"/>
      <family val="1"/>
    </font>
    <font>
      <sz val="10"/>
      <color rgb="FF000000"/>
      <name val="Times New Roman"/>
      <family val="1"/>
      <charset val="204"/>
    </font>
    <font>
      <b/>
      <sz val="10"/>
      <color theme="1"/>
      <name val="Times New Roman"/>
      <family val="1"/>
      <charset val="204"/>
    </font>
    <font>
      <b/>
      <sz val="9"/>
      <color theme="1"/>
      <name val="Times New Roman"/>
      <family val="1"/>
      <charset val="204"/>
    </font>
    <font>
      <b/>
      <sz val="9"/>
      <name val="Times New Roman"/>
      <family val="1"/>
    </font>
    <font>
      <sz val="9"/>
      <color rgb="FF000000"/>
      <name val="Times New Roman"/>
      <family val="1"/>
    </font>
    <font>
      <sz val="9"/>
      <name val="Times New Roman"/>
      <family val="1"/>
    </font>
    <font>
      <b/>
      <sz val="9"/>
      <color theme="1"/>
      <name val="Times New Roman"/>
      <family val="1"/>
    </font>
    <font>
      <sz val="9"/>
      <color theme="1"/>
      <name val="Times New Roman"/>
      <family val="1"/>
    </font>
    <font>
      <sz val="10"/>
      <color theme="1"/>
      <name val="Times New Roman"/>
      <family val="1"/>
      <charset val="204"/>
    </font>
    <font>
      <sz val="7"/>
      <name val="Times New Roman"/>
      <family val="1"/>
      <charset val="204"/>
    </font>
    <font>
      <sz val="7"/>
      <name val="Times New Roman"/>
      <family val="1"/>
    </font>
    <font>
      <b/>
      <sz val="9"/>
      <name val="Times New Roman"/>
      <family val="1"/>
      <charset val="204"/>
    </font>
    <font>
      <b/>
      <sz val="7.5"/>
      <name val="Times New Roman"/>
      <family val="1"/>
      <charset val="204"/>
    </font>
    <font>
      <b/>
      <sz val="7.5"/>
      <name val="Times New Roman"/>
      <family val="1"/>
    </font>
    <font>
      <sz val="7.5"/>
      <color rgb="FF000000"/>
      <name val="Times New Roman"/>
      <family val="2"/>
    </font>
    <font>
      <b/>
      <sz val="7.5"/>
      <color rgb="FF000000"/>
      <name val="Times New Roman"/>
      <family val="2"/>
    </font>
    <font>
      <sz val="9"/>
      <color theme="1"/>
      <name val="Times New Roman"/>
      <family val="1"/>
      <charset val="204"/>
    </font>
    <font>
      <b/>
      <sz val="11"/>
      <name val="Times New Roman"/>
      <family val="1"/>
    </font>
    <font>
      <b/>
      <sz val="9.5"/>
      <name val="Times New Roman"/>
      <family val="1"/>
      <charset val="204"/>
    </font>
    <font>
      <b/>
      <sz val="9.5"/>
      <name val="Times New Roman"/>
      <family val="1"/>
    </font>
    <font>
      <sz val="9.5"/>
      <name val="Times New Roman"/>
      <family val="1"/>
      <charset val="204"/>
    </font>
    <font>
      <sz val="9"/>
      <color indexed="81"/>
      <name val="Tahoma"/>
      <family val="2"/>
      <charset val="204"/>
    </font>
    <font>
      <b/>
      <sz val="9"/>
      <color indexed="81"/>
      <name val="Tahoma"/>
      <family val="2"/>
      <charset val="204"/>
    </font>
    <font>
      <sz val="8"/>
      <color rgb="FF000000"/>
      <name val="Times New Roman"/>
      <family val="1"/>
      <charset val="204"/>
    </font>
    <font>
      <sz val="7"/>
      <color rgb="FF000000"/>
      <name val="Times New Roman"/>
      <family val="1"/>
      <charset val="204"/>
    </font>
    <font>
      <sz val="10"/>
      <name val="Times New Roman"/>
      <family val="1"/>
      <charset val="204"/>
    </font>
    <font>
      <sz val="9"/>
      <name val="Times New Roman"/>
      <family val="1"/>
      <charset val="204"/>
    </font>
    <font>
      <b/>
      <sz val="10"/>
      <name val="Times New Roman"/>
      <family val="1"/>
      <charset val="204"/>
    </font>
  </fonts>
  <fills count="6">
    <fill>
      <patternFill patternType="none"/>
    </fill>
    <fill>
      <patternFill patternType="gray125"/>
    </fill>
    <fill>
      <patternFill patternType="solid">
        <fgColor rgb="FFDDEBF7"/>
      </patternFill>
    </fill>
    <fill>
      <patternFill patternType="solid">
        <fgColor theme="4" tint="0.79998168889431442"/>
        <bgColor indexed="64"/>
      </patternFill>
    </fill>
    <fill>
      <patternFill patternType="solid">
        <fgColor theme="0"/>
        <bgColor indexed="64"/>
      </patternFill>
    </fill>
    <fill>
      <patternFill patternType="solid">
        <fgColor rgb="FFF8F8F9"/>
      </patternFill>
    </fill>
  </fills>
  <borders count="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0" fontId="9" fillId="0" borderId="0"/>
  </cellStyleXfs>
  <cellXfs count="196">
    <xf numFmtId="0" fontId="0" fillId="0" borderId="0" xfId="0" applyFill="1" applyBorder="1" applyAlignment="1">
      <alignment horizontal="left" vertical="top"/>
    </xf>
    <xf numFmtId="0" fontId="0" fillId="0" borderId="0" xfId="0" applyFill="1" applyBorder="1" applyAlignment="1">
      <alignment horizontal="left" wrapText="1"/>
    </xf>
    <xf numFmtId="165" fontId="10" fillId="3" borderId="6" xfId="0" applyNumberFormat="1" applyFont="1" applyFill="1" applyBorder="1"/>
    <xf numFmtId="165" fontId="11" fillId="3" borderId="6" xfId="0" applyNumberFormat="1" applyFont="1" applyFill="1" applyBorder="1"/>
    <xf numFmtId="0" fontId="12" fillId="0" borderId="2" xfId="0" applyFont="1" applyFill="1" applyBorder="1" applyAlignment="1">
      <alignment horizontal="left" vertical="top" wrapText="1"/>
    </xf>
    <xf numFmtId="0" fontId="13" fillId="0" borderId="2"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4" fillId="0" borderId="2" xfId="0" applyFont="1" applyFill="1" applyBorder="1" applyAlignment="1">
      <alignment horizontal="left" vertical="top" wrapText="1"/>
    </xf>
    <xf numFmtId="164" fontId="13" fillId="0" borderId="2" xfId="0" applyNumberFormat="1" applyFont="1" applyFill="1" applyBorder="1" applyAlignment="1">
      <alignment horizontal="left" vertical="top" indent="2" shrinkToFit="1"/>
    </xf>
    <xf numFmtId="0" fontId="13" fillId="0" borderId="2" xfId="0" applyFont="1" applyFill="1" applyBorder="1" applyAlignment="1">
      <alignment horizontal="left" wrapText="1"/>
    </xf>
    <xf numFmtId="0" fontId="12" fillId="2" borderId="2" xfId="0" applyFont="1" applyFill="1" applyBorder="1" applyAlignment="1">
      <alignment horizontal="left" vertical="top" wrapText="1"/>
    </xf>
    <xf numFmtId="0" fontId="12" fillId="0" borderId="2" xfId="0" applyFont="1" applyFill="1" applyBorder="1" applyAlignment="1">
      <alignment horizontal="left" vertical="top" wrapText="1" indent="2"/>
    </xf>
    <xf numFmtId="0" fontId="13" fillId="0" borderId="2" xfId="0" applyFont="1" applyFill="1" applyBorder="1" applyAlignment="1">
      <alignment horizontal="left" vertical="top" wrapText="1"/>
    </xf>
    <xf numFmtId="9" fontId="13" fillId="0" borderId="2" xfId="0" applyNumberFormat="1" applyFont="1" applyFill="1" applyBorder="1" applyAlignment="1">
      <alignment horizontal="right" vertical="center" shrinkToFit="1"/>
    </xf>
    <xf numFmtId="165" fontId="15" fillId="3" borderId="6" xfId="0" applyNumberFormat="1" applyFont="1" applyFill="1" applyBorder="1"/>
    <xf numFmtId="9" fontId="16" fillId="0" borderId="6" xfId="2" applyFont="1" applyBorder="1" applyAlignment="1">
      <alignment vertical="center"/>
    </xf>
    <xf numFmtId="0" fontId="13" fillId="0" borderId="0" xfId="0" applyFont="1" applyFill="1" applyBorder="1" applyAlignment="1">
      <alignment horizontal="left" vertical="top"/>
    </xf>
    <xf numFmtId="165" fontId="17" fillId="0" borderId="6" xfId="1" applyNumberFormat="1" applyFont="1" applyBorder="1"/>
    <xf numFmtId="165" fontId="17" fillId="0" borderId="6" xfId="0" applyNumberFormat="1" applyFont="1" applyBorder="1"/>
    <xf numFmtId="0" fontId="9" fillId="0" borderId="0" xfId="3" applyFill="1" applyBorder="1" applyAlignment="1">
      <alignment horizontal="left" wrapText="1"/>
    </xf>
    <xf numFmtId="0" fontId="1" fillId="0" borderId="0" xfId="3" applyFont="1" applyFill="1" applyBorder="1" applyAlignment="1">
      <alignment horizontal="left" vertical="top" wrapText="1"/>
    </xf>
    <xf numFmtId="0" fontId="9" fillId="0" borderId="0" xfId="3" applyFill="1" applyBorder="1" applyAlignment="1">
      <alignment horizontal="left" vertical="top"/>
    </xf>
    <xf numFmtId="0" fontId="2" fillId="0" borderId="2" xfId="3" applyFont="1" applyFill="1" applyBorder="1" applyAlignment="1">
      <alignment horizontal="left" vertical="top" wrapText="1"/>
    </xf>
    <xf numFmtId="0" fontId="9" fillId="0" borderId="2" xfId="3" applyFill="1" applyBorder="1" applyAlignment="1">
      <alignment horizontal="left" vertical="top" wrapText="1" indent="1"/>
    </xf>
    <xf numFmtId="0" fontId="9" fillId="0" borderId="2" xfId="3" applyFill="1" applyBorder="1" applyAlignment="1">
      <alignment horizontal="left" vertical="top" wrapText="1" indent="2"/>
    </xf>
    <xf numFmtId="0" fontId="3" fillId="0" borderId="2" xfId="3" applyFont="1" applyFill="1" applyBorder="1" applyAlignment="1">
      <alignment horizontal="left" vertical="top" wrapText="1"/>
    </xf>
    <xf numFmtId="164" fontId="4" fillId="0" borderId="2" xfId="3" applyNumberFormat="1" applyFont="1" applyFill="1" applyBorder="1" applyAlignment="1">
      <alignment horizontal="left" vertical="top" indent="2" shrinkToFit="1"/>
    </xf>
    <xf numFmtId="164" fontId="4" fillId="0" borderId="2" xfId="3" applyNumberFormat="1" applyFont="1" applyFill="1" applyBorder="1" applyAlignment="1">
      <alignment horizontal="left" vertical="top" indent="3" shrinkToFit="1"/>
    </xf>
    <xf numFmtId="164" fontId="4" fillId="0" borderId="2" xfId="3" applyNumberFormat="1" applyFont="1" applyFill="1" applyBorder="1" applyAlignment="1">
      <alignment horizontal="left" vertical="top" indent="4" shrinkToFit="1"/>
    </xf>
    <xf numFmtId="0" fontId="3" fillId="0" borderId="2" xfId="3" applyFont="1" applyFill="1" applyBorder="1" applyAlignment="1">
      <alignment horizontal="right" vertical="top" wrapText="1" indent="2"/>
    </xf>
    <xf numFmtId="0" fontId="2" fillId="2" borderId="2" xfId="3" applyFont="1" applyFill="1" applyBorder="1" applyAlignment="1">
      <alignment horizontal="left" vertical="top" wrapText="1"/>
    </xf>
    <xf numFmtId="164" fontId="5" fillId="2" borderId="2" xfId="3" applyNumberFormat="1" applyFont="1" applyFill="1" applyBorder="1" applyAlignment="1">
      <alignment horizontal="left" vertical="top" indent="2" shrinkToFit="1"/>
    </xf>
    <xf numFmtId="0" fontId="2" fillId="0" borderId="2" xfId="3" applyFont="1" applyFill="1" applyBorder="1" applyAlignment="1">
      <alignment horizontal="left" vertical="top" wrapText="1" indent="6"/>
    </xf>
    <xf numFmtId="0" fontId="9" fillId="0" borderId="2" xfId="3" applyFill="1" applyBorder="1" applyAlignment="1">
      <alignment horizontal="left" wrapText="1"/>
    </xf>
    <xf numFmtId="0" fontId="9" fillId="0" borderId="2" xfId="3" applyFill="1" applyBorder="1" applyAlignment="1">
      <alignment horizontal="left" vertical="top" wrapText="1"/>
    </xf>
    <xf numFmtId="9" fontId="4" fillId="0" borderId="2" xfId="3" applyNumberFormat="1" applyFont="1" applyFill="1" applyBorder="1" applyAlignment="1">
      <alignment horizontal="right" vertical="center" shrinkToFit="1"/>
    </xf>
    <xf numFmtId="9" fontId="4" fillId="0" borderId="2" xfId="3" applyNumberFormat="1" applyFont="1" applyFill="1" applyBorder="1" applyAlignment="1">
      <alignment horizontal="right" vertical="top" shrinkToFit="1"/>
    </xf>
    <xf numFmtId="164" fontId="5" fillId="2" borderId="2" xfId="3" applyNumberFormat="1" applyFont="1" applyFill="1" applyBorder="1" applyAlignment="1">
      <alignment horizontal="left" vertical="top" indent="3" shrinkToFit="1"/>
    </xf>
    <xf numFmtId="164" fontId="5" fillId="2" borderId="2" xfId="3" applyNumberFormat="1" applyFont="1" applyFill="1" applyBorder="1" applyAlignment="1">
      <alignment horizontal="left" vertical="top" indent="4" shrinkToFit="1"/>
    </xf>
    <xf numFmtId="0" fontId="2" fillId="0" borderId="2" xfId="3" applyFont="1" applyFill="1" applyBorder="1" applyAlignment="1">
      <alignment horizontal="left" vertical="top" wrapText="1" indent="5"/>
    </xf>
    <xf numFmtId="1" fontId="4" fillId="0" borderId="2" xfId="3" applyNumberFormat="1" applyFont="1" applyFill="1" applyBorder="1" applyAlignment="1">
      <alignment horizontal="right" vertical="center" shrinkToFit="1"/>
    </xf>
    <xf numFmtId="0" fontId="2" fillId="2" borderId="2" xfId="3" applyFont="1" applyFill="1" applyBorder="1" applyAlignment="1">
      <alignment horizontal="right" vertical="top" wrapText="1" indent="2"/>
    </xf>
    <xf numFmtId="0" fontId="9" fillId="0" borderId="2" xfId="3" applyFill="1" applyBorder="1" applyAlignment="1">
      <alignment horizontal="left" vertical="center" wrapText="1"/>
    </xf>
    <xf numFmtId="164" fontId="4" fillId="0" borderId="2" xfId="3" applyNumberFormat="1" applyFont="1" applyFill="1" applyBorder="1" applyAlignment="1">
      <alignment horizontal="left" vertical="top" indent="5" shrinkToFit="1"/>
    </xf>
    <xf numFmtId="164" fontId="5" fillId="2" borderId="2" xfId="3" applyNumberFormat="1" applyFont="1" applyFill="1" applyBorder="1" applyAlignment="1">
      <alignment horizontal="left" vertical="top" indent="5" shrinkToFit="1"/>
    </xf>
    <xf numFmtId="1" fontId="4" fillId="0" borderId="2" xfId="3" applyNumberFormat="1" applyFont="1" applyFill="1" applyBorder="1" applyAlignment="1">
      <alignment horizontal="right" vertical="top" shrinkToFit="1"/>
    </xf>
    <xf numFmtId="165" fontId="17" fillId="0" borderId="6" xfId="1" applyNumberFormat="1" applyFont="1" applyBorder="1" applyAlignment="1">
      <alignment horizontal="right"/>
    </xf>
    <xf numFmtId="166" fontId="17" fillId="0" borderId="6" xfId="0" applyNumberFormat="1" applyFont="1" applyBorder="1" applyAlignment="1">
      <alignment vertical="center"/>
    </xf>
    <xf numFmtId="9" fontId="17" fillId="0" borderId="6" xfId="0" applyNumberFormat="1" applyFont="1" applyBorder="1" applyAlignment="1">
      <alignment vertical="center"/>
    </xf>
    <xf numFmtId="9" fontId="17" fillId="4" borderId="6" xfId="0" applyNumberFormat="1" applyFont="1" applyFill="1" applyBorder="1" applyAlignment="1">
      <alignment vertical="center"/>
    </xf>
    <xf numFmtId="9" fontId="17" fillId="0" borderId="6" xfId="0" applyNumberFormat="1" applyFont="1" applyBorder="1" applyAlignment="1">
      <alignment horizontal="right" vertical="center"/>
    </xf>
    <xf numFmtId="0" fontId="18" fillId="0" borderId="0" xfId="3" applyFont="1" applyFill="1" applyBorder="1" applyAlignment="1">
      <alignment horizontal="left" vertical="top" wrapText="1"/>
    </xf>
    <xf numFmtId="0" fontId="21" fillId="0" borderId="2" xfId="3" applyFont="1" applyFill="1" applyBorder="1" applyAlignment="1">
      <alignment horizontal="left" vertical="top" wrapText="1"/>
    </xf>
    <xf numFmtId="0" fontId="22" fillId="0" borderId="2" xfId="3" applyFont="1" applyFill="1" applyBorder="1" applyAlignment="1">
      <alignment horizontal="left" vertical="top" wrapText="1" indent="2"/>
    </xf>
    <xf numFmtId="0" fontId="1" fillId="0" borderId="2" xfId="3" applyFont="1" applyFill="1" applyBorder="1" applyAlignment="1">
      <alignment horizontal="left" vertical="top" wrapText="1"/>
    </xf>
    <xf numFmtId="0" fontId="21" fillId="2" borderId="2" xfId="3" applyFont="1" applyFill="1" applyBorder="1" applyAlignment="1">
      <alignment horizontal="left" vertical="top" wrapText="1"/>
    </xf>
    <xf numFmtId="0" fontId="21" fillId="2" borderId="2" xfId="3" applyFont="1" applyFill="1" applyBorder="1" applyAlignment="1">
      <alignment horizontal="left" vertical="top" wrapText="1" indent="1"/>
    </xf>
    <xf numFmtId="0" fontId="21" fillId="0" borderId="2" xfId="3" applyFont="1" applyFill="1" applyBorder="1" applyAlignment="1">
      <alignment horizontal="left" vertical="top" wrapText="1" indent="4"/>
    </xf>
    <xf numFmtId="164" fontId="23" fillId="0" borderId="2" xfId="3" applyNumberFormat="1" applyFont="1" applyFill="1" applyBorder="1" applyAlignment="1">
      <alignment horizontal="left" vertical="top" indent="2" shrinkToFit="1"/>
    </xf>
    <xf numFmtId="164" fontId="23" fillId="0" borderId="2" xfId="3" applyNumberFormat="1" applyFont="1" applyFill="1" applyBorder="1" applyAlignment="1">
      <alignment horizontal="left" vertical="top" indent="3" shrinkToFit="1"/>
    </xf>
    <xf numFmtId="9" fontId="23" fillId="0" borderId="2" xfId="3" applyNumberFormat="1" applyFont="1" applyFill="1" applyBorder="1" applyAlignment="1">
      <alignment horizontal="right" vertical="top" shrinkToFit="1"/>
    </xf>
    <xf numFmtId="0" fontId="21" fillId="0" borderId="2" xfId="3" applyFont="1" applyFill="1" applyBorder="1" applyAlignment="1">
      <alignment horizontal="left" vertical="top" wrapText="1" indent="5"/>
    </xf>
    <xf numFmtId="164" fontId="23" fillId="0" borderId="2" xfId="3" applyNumberFormat="1" applyFont="1" applyFill="1" applyBorder="1" applyAlignment="1">
      <alignment horizontal="left" vertical="top" indent="4" shrinkToFit="1"/>
    </xf>
    <xf numFmtId="164" fontId="23" fillId="0" borderId="2" xfId="3" applyNumberFormat="1" applyFont="1" applyFill="1" applyBorder="1" applyAlignment="1">
      <alignment horizontal="left" vertical="top" indent="5" shrinkToFit="1"/>
    </xf>
    <xf numFmtId="0" fontId="1" fillId="0" borderId="2" xfId="3" applyFont="1" applyFill="1" applyBorder="1" applyAlignment="1">
      <alignment horizontal="right" vertical="top" wrapText="1" indent="2"/>
    </xf>
    <xf numFmtId="1" fontId="23" fillId="0" borderId="2" xfId="3" applyNumberFormat="1" applyFont="1" applyFill="1" applyBorder="1" applyAlignment="1">
      <alignment horizontal="right" vertical="top" shrinkToFit="1"/>
    </xf>
    <xf numFmtId="164" fontId="21" fillId="2" borderId="2" xfId="3" applyNumberFormat="1" applyFont="1" applyFill="1" applyBorder="1" applyAlignment="1">
      <alignment horizontal="left" vertical="top" wrapText="1" indent="1"/>
    </xf>
    <xf numFmtId="164" fontId="1" fillId="0" borderId="2" xfId="3" applyNumberFormat="1" applyFont="1" applyFill="1" applyBorder="1" applyAlignment="1">
      <alignment horizontal="center" vertical="top" wrapText="1"/>
    </xf>
    <xf numFmtId="164" fontId="21" fillId="2" borderId="2" xfId="3" applyNumberFormat="1" applyFont="1" applyFill="1" applyBorder="1" applyAlignment="1">
      <alignment horizontal="center" vertical="top" wrapText="1"/>
    </xf>
    <xf numFmtId="0" fontId="21" fillId="2" borderId="2" xfId="3" applyFont="1" applyFill="1" applyBorder="1" applyAlignment="1">
      <alignment horizontal="center" vertical="top" wrapText="1"/>
    </xf>
    <xf numFmtId="165" fontId="10" fillId="0" borderId="6" xfId="1" applyNumberFormat="1" applyFont="1" applyBorder="1" applyAlignment="1">
      <alignment horizontal="right"/>
    </xf>
    <xf numFmtId="0" fontId="9" fillId="0" borderId="0" xfId="3" applyFill="1" applyBorder="1" applyAlignment="1">
      <alignment horizontal="left" vertical="center" wrapText="1"/>
    </xf>
    <xf numFmtId="1" fontId="23" fillId="0" borderId="2" xfId="3" applyNumberFormat="1" applyFont="1" applyFill="1" applyBorder="1" applyAlignment="1">
      <alignment horizontal="right" vertical="center" shrinkToFit="1"/>
    </xf>
    <xf numFmtId="164" fontId="24" fillId="2" borderId="2" xfId="3" applyNumberFormat="1" applyFont="1" applyFill="1" applyBorder="1" applyAlignment="1">
      <alignment horizontal="center" vertical="top" shrinkToFit="1"/>
    </xf>
    <xf numFmtId="164" fontId="23" fillId="0" borderId="2" xfId="3" applyNumberFormat="1" applyFont="1" applyFill="1" applyBorder="1" applyAlignment="1">
      <alignment horizontal="center" vertical="top" shrinkToFit="1"/>
    </xf>
    <xf numFmtId="0" fontId="9" fillId="0" borderId="2" xfId="3" applyFill="1" applyBorder="1" applyAlignment="1">
      <alignment horizontal="center" vertical="top" wrapText="1"/>
    </xf>
    <xf numFmtId="0" fontId="22" fillId="0" borderId="2" xfId="3" applyFont="1" applyFill="1" applyBorder="1" applyAlignment="1">
      <alignment horizontal="center" vertical="top" wrapText="1"/>
    </xf>
    <xf numFmtId="0" fontId="3" fillId="0" borderId="0" xfId="3" applyFont="1" applyFill="1" applyBorder="1" applyAlignment="1">
      <alignment horizontal="left" vertical="top" wrapText="1"/>
    </xf>
    <xf numFmtId="0" fontId="3" fillId="5" borderId="0" xfId="3" applyFont="1" applyFill="1" applyBorder="1" applyAlignment="1">
      <alignment horizontal="left" vertical="top" wrapText="1"/>
    </xf>
    <xf numFmtId="0" fontId="2" fillId="0" borderId="2" xfId="3" applyFont="1" applyFill="1" applyBorder="1" applyAlignment="1">
      <alignment horizontal="left" vertical="top" wrapText="1" indent="3"/>
    </xf>
    <xf numFmtId="0" fontId="27" fillId="0" borderId="2" xfId="3" applyFont="1" applyFill="1" applyBorder="1" applyAlignment="1">
      <alignment horizontal="center" vertical="top" wrapText="1"/>
    </xf>
    <xf numFmtId="0" fontId="27" fillId="0" borderId="2" xfId="3" applyFont="1" applyFill="1" applyBorder="1" applyAlignment="1">
      <alignment horizontal="left" vertical="top" wrapText="1" indent="1"/>
    </xf>
    <xf numFmtId="0" fontId="29" fillId="0" borderId="2" xfId="3" applyFont="1" applyFill="1" applyBorder="1" applyAlignment="1">
      <alignment horizontal="left" vertical="top" wrapText="1"/>
    </xf>
    <xf numFmtId="164" fontId="20" fillId="0" borderId="6" xfId="0" applyNumberFormat="1" applyFont="1" applyBorder="1" applyAlignment="1">
      <alignment horizontal="center" vertical="center" wrapText="1"/>
    </xf>
    <xf numFmtId="164" fontId="20" fillId="0" borderId="6" xfId="0" applyNumberFormat="1" applyFont="1" applyFill="1" applyBorder="1" applyAlignment="1">
      <alignment horizontal="center" vertical="center" wrapText="1"/>
    </xf>
    <xf numFmtId="164" fontId="9" fillId="0" borderId="0" xfId="3" applyNumberFormat="1" applyFill="1" applyBorder="1" applyAlignment="1">
      <alignment horizontal="left" vertical="top"/>
    </xf>
    <xf numFmtId="9" fontId="25" fillId="4" borderId="6" xfId="0" applyNumberFormat="1" applyFont="1" applyFill="1" applyBorder="1"/>
    <xf numFmtId="9" fontId="25" fillId="0" borderId="6" xfId="0" applyNumberFormat="1" applyFont="1" applyBorder="1" applyAlignment="1">
      <alignment vertical="center"/>
    </xf>
    <xf numFmtId="166" fontId="25" fillId="0" borderId="6" xfId="0" applyNumberFormat="1" applyFont="1" applyBorder="1" applyAlignment="1">
      <alignment vertical="center"/>
    </xf>
    <xf numFmtId="0" fontId="22" fillId="2" borderId="2" xfId="3" applyFont="1" applyFill="1" applyBorder="1" applyAlignment="1">
      <alignment horizontal="left" vertical="top" wrapText="1"/>
    </xf>
    <xf numFmtId="0" fontId="18" fillId="0" borderId="0" xfId="3" applyFont="1" applyFill="1" applyBorder="1" applyAlignment="1">
      <alignment horizontal="right" vertical="top" wrapText="1" indent="7"/>
    </xf>
    <xf numFmtId="0" fontId="18" fillId="0" borderId="0" xfId="3" applyFont="1" applyFill="1" applyBorder="1" applyAlignment="1">
      <alignment horizontal="right" vertical="top" wrapText="1" indent="6"/>
    </xf>
    <xf numFmtId="0" fontId="9" fillId="0" borderId="0" xfId="3" applyFill="1" applyBorder="1" applyAlignment="1">
      <alignment horizontal="left" wrapText="1"/>
    </xf>
    <xf numFmtId="166" fontId="23" fillId="0" borderId="2" xfId="3" applyNumberFormat="1" applyFont="1" applyFill="1" applyBorder="1" applyAlignment="1">
      <alignment horizontal="right" vertical="center" shrinkToFit="1"/>
    </xf>
    <xf numFmtId="9" fontId="23" fillId="0" borderId="2" xfId="3" applyNumberFormat="1" applyFont="1" applyFill="1" applyBorder="1" applyAlignment="1">
      <alignment horizontal="center" vertical="center" shrinkToFit="1"/>
    </xf>
    <xf numFmtId="0" fontId="18" fillId="0" borderId="0" xfId="3" applyFont="1" applyFill="1" applyBorder="1" applyAlignment="1">
      <alignment vertical="top" wrapText="1"/>
    </xf>
    <xf numFmtId="0" fontId="6" fillId="0" borderId="0" xfId="0" applyFont="1" applyFill="1" applyBorder="1" applyAlignment="1">
      <alignment vertical="center" wrapText="1"/>
    </xf>
    <xf numFmtId="0" fontId="6" fillId="0" borderId="0" xfId="0" applyFont="1" applyFill="1" applyBorder="1" applyAlignment="1">
      <alignment vertical="top" wrapText="1"/>
    </xf>
    <xf numFmtId="0" fontId="1" fillId="0" borderId="0" xfId="0" applyFont="1" applyFill="1" applyBorder="1" applyAlignment="1">
      <alignment vertical="top" wrapText="1"/>
    </xf>
    <xf numFmtId="0" fontId="1" fillId="0" borderId="0" xfId="3" applyFont="1" applyFill="1" applyBorder="1" applyAlignment="1">
      <alignment vertical="top" wrapText="1"/>
    </xf>
    <xf numFmtId="0" fontId="3" fillId="0" borderId="0" xfId="3" applyFont="1" applyFill="1" applyBorder="1" applyAlignment="1">
      <alignment vertical="top" wrapText="1"/>
    </xf>
    <xf numFmtId="0" fontId="9" fillId="0" borderId="0" xfId="3" applyFill="1" applyBorder="1" applyAlignment="1">
      <alignment wrapText="1"/>
    </xf>
    <xf numFmtId="0" fontId="34" fillId="0" borderId="2" xfId="3" applyFont="1" applyFill="1" applyBorder="1" applyAlignment="1">
      <alignment horizontal="left" wrapText="1"/>
    </xf>
    <xf numFmtId="167" fontId="29" fillId="0" borderId="2" xfId="3" applyNumberFormat="1" applyFont="1" applyFill="1" applyBorder="1" applyAlignment="1">
      <alignment horizontal="left" vertical="top" indent="2" shrinkToFit="1"/>
    </xf>
    <xf numFmtId="0" fontId="34" fillId="0" borderId="2" xfId="3" applyFont="1" applyFill="1" applyBorder="1" applyAlignment="1">
      <alignment horizontal="left" vertical="top" wrapText="1"/>
    </xf>
    <xf numFmtId="164" fontId="35" fillId="0" borderId="6" xfId="0" applyNumberFormat="1" applyFont="1" applyBorder="1" applyAlignment="1">
      <alignment horizontal="center" vertical="center" wrapText="1"/>
    </xf>
    <xf numFmtId="0" fontId="34" fillId="0" borderId="2" xfId="3" applyFont="1" applyFill="1" applyBorder="1" applyAlignment="1">
      <alignment horizontal="left" vertical="center" wrapText="1"/>
    </xf>
    <xf numFmtId="164" fontId="35" fillId="0" borderId="6" xfId="0" applyNumberFormat="1" applyFont="1" applyFill="1" applyBorder="1" applyAlignment="1">
      <alignment horizontal="center" vertical="center" wrapText="1"/>
    </xf>
    <xf numFmtId="0" fontId="35" fillId="0" borderId="6" xfId="0" applyFont="1" applyBorder="1"/>
    <xf numFmtId="0" fontId="35" fillId="0" borderId="6" xfId="0" applyFont="1" applyFill="1" applyBorder="1"/>
    <xf numFmtId="164" fontId="35" fillId="4" borderId="6" xfId="0" applyNumberFormat="1" applyFont="1" applyFill="1" applyBorder="1" applyAlignment="1">
      <alignment horizontal="center" vertical="center" wrapText="1"/>
    </xf>
    <xf numFmtId="0" fontId="34" fillId="0" borderId="6" xfId="0" applyFont="1" applyBorder="1"/>
    <xf numFmtId="0" fontId="34" fillId="0" borderId="6" xfId="0" applyFont="1" applyFill="1" applyBorder="1"/>
    <xf numFmtId="164" fontId="34" fillId="0" borderId="6" xfId="0" applyNumberFormat="1" applyFont="1" applyBorder="1" applyAlignment="1">
      <alignment horizontal="center" vertical="center" wrapText="1"/>
    </xf>
    <xf numFmtId="164" fontId="34" fillId="4" borderId="6" xfId="0" applyNumberFormat="1" applyFont="1" applyFill="1" applyBorder="1" applyAlignment="1">
      <alignment horizontal="center" vertical="center" wrapText="1"/>
    </xf>
    <xf numFmtId="164" fontId="36" fillId="0" borderId="6" xfId="0" applyNumberFormat="1" applyFont="1" applyBorder="1" applyAlignment="1">
      <alignment horizontal="center" vertical="center" wrapText="1"/>
    </xf>
    <xf numFmtId="164" fontId="36" fillId="0" borderId="6" xfId="0" applyNumberFormat="1" applyFont="1" applyFill="1" applyBorder="1" applyAlignment="1">
      <alignment horizontal="center" vertical="center" wrapText="1"/>
    </xf>
    <xf numFmtId="164" fontId="34" fillId="0" borderId="6" xfId="0" applyNumberFormat="1" applyFont="1" applyBorder="1"/>
    <xf numFmtId="164" fontId="35" fillId="0" borderId="2" xfId="3" applyNumberFormat="1" applyFont="1" applyFill="1" applyBorder="1" applyAlignment="1">
      <alignment horizontal="center" vertical="top" shrinkToFit="1"/>
    </xf>
    <xf numFmtId="0" fontId="34" fillId="0" borderId="2" xfId="3" applyFont="1" applyFill="1" applyBorder="1" applyAlignment="1">
      <alignment horizontal="center" vertical="center" wrapText="1"/>
    </xf>
    <xf numFmtId="0" fontId="35" fillId="0" borderId="2" xfId="3" applyFont="1" applyFill="1" applyBorder="1" applyAlignment="1">
      <alignment horizontal="center" vertical="center" wrapText="1"/>
    </xf>
    <xf numFmtId="0" fontId="34" fillId="0" borderId="2" xfId="3" applyFont="1" applyFill="1" applyBorder="1" applyAlignment="1">
      <alignment horizontal="center" wrapText="1"/>
    </xf>
    <xf numFmtId="0" fontId="35" fillId="0" borderId="2" xfId="3" applyFont="1" applyFill="1" applyBorder="1" applyAlignment="1">
      <alignment horizontal="center" wrapText="1"/>
    </xf>
    <xf numFmtId="164" fontId="20" fillId="0" borderId="2" xfId="3" applyNumberFormat="1" applyFont="1" applyFill="1" applyBorder="1" applyAlignment="1">
      <alignment horizontal="center" vertical="center" shrinkToFit="1"/>
    </xf>
    <xf numFmtId="164" fontId="34" fillId="0" borderId="6" xfId="0" applyNumberFormat="1" applyFont="1" applyFill="1" applyBorder="1" applyAlignment="1">
      <alignment horizontal="center" vertical="center" wrapText="1"/>
    </xf>
    <xf numFmtId="164" fontId="29" fillId="0" borderId="2" xfId="3" applyNumberFormat="1" applyFont="1" applyFill="1" applyBorder="1" applyAlignment="1">
      <alignment horizontal="center" vertical="top" shrinkToFit="1"/>
    </xf>
    <xf numFmtId="164" fontId="27" fillId="0" borderId="2" xfId="3" applyNumberFormat="1" applyFont="1" applyFill="1" applyBorder="1" applyAlignment="1">
      <alignment horizontal="center" vertical="center" shrinkToFit="1"/>
    </xf>
    <xf numFmtId="168" fontId="27" fillId="0" borderId="2" xfId="3" applyNumberFormat="1" applyFont="1" applyFill="1" applyBorder="1" applyAlignment="1">
      <alignment horizontal="center" vertical="center" shrinkToFit="1"/>
    </xf>
    <xf numFmtId="168" fontId="29" fillId="0" borderId="2" xfId="3" applyNumberFormat="1" applyFont="1" applyFill="1" applyBorder="1" applyAlignment="1">
      <alignment horizontal="center" vertical="top" shrinkToFit="1"/>
    </xf>
    <xf numFmtId="164" fontId="20" fillId="4" borderId="6" xfId="0" applyNumberFormat="1" applyFont="1" applyFill="1" applyBorder="1" applyAlignment="1">
      <alignment horizontal="center" vertical="center" wrapText="1"/>
    </xf>
    <xf numFmtId="4" fontId="35" fillId="0" borderId="6" xfId="0" applyNumberFormat="1" applyFont="1" applyFill="1" applyBorder="1" applyAlignment="1">
      <alignment horizontal="center" vertical="center" wrapText="1"/>
    </xf>
    <xf numFmtId="0" fontId="34" fillId="0" borderId="3" xfId="3" applyFont="1" applyFill="1" applyBorder="1" applyAlignment="1">
      <alignment horizontal="left" vertical="center" wrapText="1"/>
    </xf>
    <xf numFmtId="164" fontId="27" fillId="0" borderId="2" xfId="3" applyNumberFormat="1" applyFont="1" applyFill="1" applyBorder="1" applyAlignment="1">
      <alignment horizontal="center" vertical="top" shrinkToFit="1"/>
    </xf>
    <xf numFmtId="0" fontId="7" fillId="2" borderId="2" xfId="3" applyFont="1" applyFill="1" applyBorder="1" applyAlignment="1">
      <alignment horizontal="left" vertical="top" wrapText="1"/>
    </xf>
    <xf numFmtId="0" fontId="12"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33" fillId="0" borderId="0" xfId="0" applyFont="1" applyFill="1" applyBorder="1" applyAlignment="1">
      <alignment horizontal="left" vertical="center"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2" fillId="0" borderId="3" xfId="3" applyFont="1" applyFill="1" applyBorder="1" applyAlignment="1">
      <alignment horizontal="left" vertical="center" wrapText="1"/>
    </xf>
    <xf numFmtId="0" fontId="2" fillId="0" borderId="4" xfId="3" applyFont="1" applyFill="1" applyBorder="1" applyAlignment="1">
      <alignment horizontal="left" vertical="center" wrapText="1"/>
    </xf>
    <xf numFmtId="0" fontId="2" fillId="0" borderId="3" xfId="3" applyFont="1" applyFill="1" applyBorder="1" applyAlignment="1">
      <alignment horizontal="left" vertical="top" wrapText="1"/>
    </xf>
    <xf numFmtId="0" fontId="2" fillId="0" borderId="5" xfId="3" applyFont="1" applyFill="1" applyBorder="1" applyAlignment="1">
      <alignment horizontal="left" vertical="top" wrapText="1"/>
    </xf>
    <xf numFmtId="0" fontId="2" fillId="0" borderId="4" xfId="3" applyFont="1" applyFill="1" applyBorder="1" applyAlignment="1">
      <alignment horizontal="left" vertical="top" wrapText="1"/>
    </xf>
    <xf numFmtId="0" fontId="7" fillId="0" borderId="3" xfId="3" applyFont="1" applyFill="1" applyBorder="1" applyAlignment="1">
      <alignment horizontal="left" vertical="center" wrapText="1"/>
    </xf>
    <xf numFmtId="0" fontId="9" fillId="0" borderId="3" xfId="3" applyFill="1" applyBorder="1" applyAlignment="1">
      <alignment horizontal="left" vertical="top" wrapText="1"/>
    </xf>
    <xf numFmtId="0" fontId="9" fillId="0" borderId="5" xfId="3" applyFill="1" applyBorder="1" applyAlignment="1">
      <alignment horizontal="left" vertical="top" wrapText="1"/>
    </xf>
    <xf numFmtId="0" fontId="9" fillId="0" borderId="4" xfId="3" applyFill="1" applyBorder="1" applyAlignment="1">
      <alignment horizontal="left" vertical="top" wrapText="1"/>
    </xf>
    <xf numFmtId="0" fontId="7" fillId="0" borderId="3" xfId="3" applyFont="1" applyFill="1" applyBorder="1" applyAlignment="1">
      <alignment horizontal="left" vertical="top" wrapText="1"/>
    </xf>
    <xf numFmtId="0" fontId="7" fillId="0" borderId="1" xfId="3" applyFont="1" applyFill="1" applyBorder="1" applyAlignment="1">
      <alignment horizontal="left" vertical="top" wrapText="1" indent="4"/>
    </xf>
    <xf numFmtId="0" fontId="2" fillId="0" borderId="1" xfId="3" applyFont="1" applyFill="1" applyBorder="1" applyAlignment="1">
      <alignment horizontal="left" vertical="top" wrapText="1" indent="4"/>
    </xf>
    <xf numFmtId="0" fontId="33" fillId="0" borderId="0" xfId="3" applyFont="1" applyFill="1" applyBorder="1" applyAlignment="1">
      <alignment horizontal="left" wrapText="1"/>
    </xf>
    <xf numFmtId="0" fontId="3" fillId="0" borderId="3" xfId="3" applyFont="1" applyFill="1" applyBorder="1" applyAlignment="1">
      <alignment horizontal="left" vertical="top" wrapText="1"/>
    </xf>
    <xf numFmtId="0" fontId="3" fillId="0" borderId="4" xfId="3" applyFont="1" applyFill="1" applyBorder="1" applyAlignment="1">
      <alignment horizontal="left" vertical="top" wrapText="1"/>
    </xf>
    <xf numFmtId="0" fontId="21" fillId="0" borderId="3" xfId="3" applyFont="1" applyFill="1" applyBorder="1" applyAlignment="1">
      <alignment horizontal="left" vertical="top" wrapText="1"/>
    </xf>
    <xf numFmtId="0" fontId="21" fillId="0" borderId="4" xfId="3" applyFont="1" applyFill="1" applyBorder="1" applyAlignment="1">
      <alignment horizontal="left" vertical="top" wrapText="1"/>
    </xf>
    <xf numFmtId="0" fontId="21" fillId="0" borderId="5" xfId="3" applyFont="1" applyFill="1" applyBorder="1" applyAlignment="1">
      <alignment horizontal="left" vertical="top" wrapText="1"/>
    </xf>
    <xf numFmtId="0" fontId="21" fillId="0" borderId="3" xfId="3" applyFont="1" applyFill="1" applyBorder="1" applyAlignment="1">
      <alignment horizontal="left" vertical="center" wrapText="1"/>
    </xf>
    <xf numFmtId="0" fontId="21" fillId="0" borderId="4" xfId="3" applyFont="1" applyFill="1" applyBorder="1" applyAlignment="1">
      <alignment horizontal="left" vertical="center" wrapText="1"/>
    </xf>
    <xf numFmtId="0" fontId="22" fillId="0" borderId="3" xfId="3" applyFont="1" applyFill="1" applyBorder="1" applyAlignment="1">
      <alignment horizontal="left" vertical="top" wrapText="1"/>
    </xf>
    <xf numFmtId="0" fontId="12" fillId="0" borderId="1" xfId="3" applyFont="1" applyFill="1" applyBorder="1" applyAlignment="1">
      <alignment horizontal="center" vertical="top" wrapText="1"/>
    </xf>
    <xf numFmtId="0" fontId="20" fillId="0" borderId="1" xfId="3" applyFont="1" applyFill="1" applyBorder="1" applyAlignment="1">
      <alignment horizontal="center" vertical="top" wrapText="1"/>
    </xf>
    <xf numFmtId="0" fontId="33" fillId="0" borderId="0" xfId="3" applyFont="1" applyFill="1" applyBorder="1" applyAlignment="1">
      <alignment horizontal="left" vertical="top" wrapText="1"/>
    </xf>
    <xf numFmtId="0" fontId="1" fillId="0" borderId="3" xfId="3" applyFont="1" applyFill="1" applyBorder="1" applyAlignment="1">
      <alignment horizontal="left" vertical="top" wrapText="1"/>
    </xf>
    <xf numFmtId="0" fontId="1" fillId="0" borderId="4" xfId="3" applyFont="1" applyFill="1" applyBorder="1" applyAlignment="1">
      <alignment horizontal="left" vertical="top" wrapText="1"/>
    </xf>
    <xf numFmtId="0" fontId="1" fillId="0" borderId="5" xfId="3" applyFont="1" applyFill="1" applyBorder="1" applyAlignment="1">
      <alignment horizontal="left" vertical="top" wrapText="1"/>
    </xf>
    <xf numFmtId="0" fontId="6" fillId="0" borderId="3" xfId="3" applyFont="1" applyFill="1" applyBorder="1" applyAlignment="1">
      <alignment horizontal="left" vertical="top" wrapText="1"/>
    </xf>
    <xf numFmtId="0" fontId="19"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27" fillId="0" borderId="1" xfId="3" applyFont="1" applyFill="1" applyBorder="1" applyAlignment="1">
      <alignment horizontal="center" vertical="top" wrapText="1"/>
    </xf>
    <xf numFmtId="0" fontId="26" fillId="0" borderId="0" xfId="3" applyFont="1" applyFill="1" applyBorder="1" applyAlignment="1">
      <alignment horizontal="center" vertical="center" wrapText="1"/>
    </xf>
    <xf numFmtId="0" fontId="9" fillId="0" borderId="0" xfId="3" applyFill="1" applyBorder="1" applyAlignment="1">
      <alignment horizontal="center" vertical="center" wrapText="1"/>
    </xf>
    <xf numFmtId="0" fontId="32" fillId="0" borderId="0" xfId="3" applyFont="1" applyFill="1" applyBorder="1" applyAlignment="1">
      <alignment horizontal="left" vertical="top" wrapText="1"/>
    </xf>
    <xf numFmtId="0" fontId="27" fillId="0" borderId="3" xfId="3" applyFont="1" applyFill="1" applyBorder="1" applyAlignment="1">
      <alignment horizontal="left" vertical="top" wrapText="1"/>
    </xf>
    <xf numFmtId="0" fontId="27" fillId="0" borderId="5" xfId="3" applyFont="1" applyFill="1" applyBorder="1" applyAlignment="1">
      <alignment horizontal="left" vertical="top" wrapText="1"/>
    </xf>
    <xf numFmtId="0" fontId="27" fillId="0" borderId="4" xfId="3" applyFont="1" applyFill="1" applyBorder="1" applyAlignment="1">
      <alignment horizontal="left" vertical="top" wrapText="1"/>
    </xf>
    <xf numFmtId="0" fontId="27" fillId="0" borderId="7" xfId="3" applyFont="1" applyFill="1" applyBorder="1" applyAlignment="1">
      <alignment horizontal="left" vertical="center" wrapText="1"/>
    </xf>
    <xf numFmtId="0" fontId="27" fillId="0" borderId="8" xfId="3" applyFont="1" applyFill="1" applyBorder="1" applyAlignment="1">
      <alignment horizontal="left" vertical="center" wrapText="1"/>
    </xf>
    <xf numFmtId="0" fontId="34" fillId="0" borderId="7" xfId="3" applyFont="1" applyFill="1" applyBorder="1" applyAlignment="1">
      <alignment horizontal="left" vertical="top" wrapText="1" indent="1"/>
    </xf>
    <xf numFmtId="0" fontId="34" fillId="0" borderId="8" xfId="3" applyFont="1" applyFill="1" applyBorder="1" applyAlignment="1">
      <alignment horizontal="left" vertical="top" wrapText="1" indent="1"/>
    </xf>
    <xf numFmtId="0" fontId="27" fillId="0" borderId="7" xfId="3" applyFont="1" applyFill="1" applyBorder="1" applyAlignment="1">
      <alignment horizontal="left" vertical="top" wrapText="1" indent="2"/>
    </xf>
    <xf numFmtId="0" fontId="27" fillId="0" borderId="8" xfId="3" applyFont="1" applyFill="1" applyBorder="1" applyAlignment="1">
      <alignment horizontal="left" vertical="top" wrapText="1" indent="2"/>
    </xf>
    <xf numFmtId="0" fontId="27" fillId="0" borderId="3" xfId="3" applyFont="1" applyFill="1" applyBorder="1" applyAlignment="1">
      <alignment horizontal="center" vertical="top" wrapText="1"/>
    </xf>
    <xf numFmtId="0" fontId="27" fillId="0" borderId="5" xfId="3" applyFont="1" applyFill="1" applyBorder="1" applyAlignment="1">
      <alignment horizontal="center" vertical="top" wrapText="1"/>
    </xf>
    <xf numFmtId="0" fontId="27" fillId="0" borderId="4" xfId="3" applyFont="1" applyFill="1" applyBorder="1" applyAlignment="1">
      <alignment horizontal="center" vertical="top" wrapText="1"/>
    </xf>
    <xf numFmtId="0" fontId="34" fillId="0" borderId="3" xfId="3" applyFont="1" applyFill="1" applyBorder="1" applyAlignment="1">
      <alignment horizontal="left" vertical="top" wrapText="1"/>
    </xf>
    <xf numFmtId="0" fontId="34" fillId="0" borderId="5" xfId="3" applyFont="1" applyFill="1" applyBorder="1" applyAlignment="1">
      <alignment horizontal="left" vertical="top" wrapText="1"/>
    </xf>
    <xf numFmtId="0" fontId="34" fillId="0" borderId="4" xfId="3" applyFont="1" applyFill="1" applyBorder="1" applyAlignment="1">
      <alignment horizontal="left" vertical="top" wrapText="1"/>
    </xf>
    <xf numFmtId="0" fontId="27" fillId="0" borderId="3" xfId="3" applyFont="1" applyFill="1" applyBorder="1" applyAlignment="1">
      <alignment horizontal="left" vertical="center" wrapText="1"/>
    </xf>
    <xf numFmtId="0" fontId="27" fillId="0" borderId="5" xfId="3" applyFont="1" applyFill="1" applyBorder="1" applyAlignment="1">
      <alignment horizontal="left" vertical="center" wrapText="1"/>
    </xf>
    <xf numFmtId="0" fontId="27" fillId="0" borderId="4" xfId="3" applyFont="1" applyFill="1" applyBorder="1" applyAlignment="1">
      <alignment horizontal="left" vertical="center" wrapText="1"/>
    </xf>
    <xf numFmtId="0" fontId="29" fillId="0" borderId="3" xfId="3" applyFont="1" applyFill="1" applyBorder="1" applyAlignment="1">
      <alignment horizontal="left" vertical="top" wrapText="1"/>
    </xf>
  </cellXfs>
  <cellStyles count="4">
    <cellStyle name="Обычный" xfId="0" builtinId="0"/>
    <cellStyle name="Обычный 2" xfId="3" xr:uid="{00000000-0005-0000-0000-000001000000}"/>
    <cellStyle name="Процентный" xfId="2" builtinId="5"/>
    <cellStyle name="Финансовый" xfId="1" builtinId="3"/>
  </cellStyles>
  <dxfs count="0"/>
  <tableStyles count="0" defaultTableStyle="TableStyleMedium9" defaultPivotStyle="PivotStyleLight16"/>
  <colors>
    <mruColors>
      <color rgb="FF4ED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F111"/>
  <sheetViews>
    <sheetView tabSelected="1" topLeftCell="A10" zoomScale="145" zoomScaleNormal="145" workbookViewId="0">
      <selection activeCell="A19" sqref="A19"/>
    </sheetView>
  </sheetViews>
  <sheetFormatPr defaultRowHeight="12.75" x14ac:dyDescent="0.2"/>
  <cols>
    <col min="1" max="1" width="37.5" customWidth="1"/>
    <col min="2" max="2" width="15.1640625" customWidth="1"/>
    <col min="3" max="6" width="16.5" customWidth="1"/>
  </cols>
  <sheetData>
    <row r="1" spans="1:6" ht="9.75" customHeight="1" x14ac:dyDescent="0.2">
      <c r="A1" s="1"/>
      <c r="B1" s="1"/>
      <c r="C1" s="1"/>
      <c r="D1" s="1"/>
      <c r="E1" s="96"/>
      <c r="F1" s="136" t="s">
        <v>145</v>
      </c>
    </row>
    <row r="2" spans="1:6" ht="10.35" customHeight="1" x14ac:dyDescent="0.2">
      <c r="A2" s="97"/>
      <c r="B2" s="98"/>
      <c r="C2" s="98"/>
      <c r="D2" s="98"/>
      <c r="E2" s="98"/>
      <c r="F2" s="136"/>
    </row>
    <row r="3" spans="1:6" ht="10.35" customHeight="1" x14ac:dyDescent="0.2">
      <c r="A3" s="97"/>
      <c r="B3" s="98"/>
      <c r="C3" s="98"/>
      <c r="D3" s="98"/>
      <c r="E3" s="98"/>
      <c r="F3" s="136"/>
    </row>
    <row r="4" spans="1:6" ht="10.35" customHeight="1" x14ac:dyDescent="0.2">
      <c r="A4" s="97"/>
      <c r="B4" s="98"/>
      <c r="C4" s="98"/>
      <c r="D4" s="98"/>
      <c r="E4" s="98"/>
      <c r="F4" s="136"/>
    </row>
    <row r="5" spans="1:6" ht="20.25" customHeight="1" x14ac:dyDescent="0.2">
      <c r="A5" s="97"/>
      <c r="B5" s="98"/>
      <c r="C5" s="98"/>
      <c r="D5" s="98"/>
      <c r="E5" s="98"/>
      <c r="F5" s="136"/>
    </row>
    <row r="6" spans="1:6" ht="20.25" customHeight="1" x14ac:dyDescent="0.2">
      <c r="A6" s="97"/>
      <c r="B6" s="98"/>
      <c r="C6" s="98"/>
      <c r="D6" s="98"/>
      <c r="E6" s="98"/>
      <c r="F6" s="136"/>
    </row>
    <row r="7" spans="1:6" ht="45.75" customHeight="1" x14ac:dyDescent="0.2">
      <c r="A7" s="134" t="s">
        <v>140</v>
      </c>
      <c r="B7" s="135"/>
      <c r="C7" s="135"/>
      <c r="D7" s="135"/>
      <c r="E7" s="135"/>
      <c r="F7" s="135"/>
    </row>
    <row r="8" spans="1:6" ht="18.75" customHeight="1" x14ac:dyDescent="0.2">
      <c r="A8" s="137" t="s">
        <v>9</v>
      </c>
      <c r="B8" s="138"/>
      <c r="C8" s="137" t="s">
        <v>10</v>
      </c>
      <c r="D8" s="139"/>
      <c r="E8" s="139"/>
      <c r="F8" s="138"/>
    </row>
    <row r="9" spans="1:6" ht="63.75" customHeight="1" x14ac:dyDescent="0.2">
      <c r="A9" s="140" t="s">
        <v>24</v>
      </c>
      <c r="B9" s="141"/>
      <c r="C9" s="140" t="s">
        <v>25</v>
      </c>
      <c r="D9" s="142"/>
      <c r="E9" s="142"/>
      <c r="F9" s="141"/>
    </row>
    <row r="10" spans="1:6" ht="28.5" customHeight="1" x14ac:dyDescent="0.2">
      <c r="A10" s="4" t="s">
        <v>11</v>
      </c>
      <c r="B10" s="5" t="s">
        <v>26</v>
      </c>
      <c r="C10" s="5" t="s">
        <v>27</v>
      </c>
      <c r="D10" s="5" t="s">
        <v>28</v>
      </c>
      <c r="E10" s="6" t="s">
        <v>7</v>
      </c>
      <c r="F10" s="6" t="s">
        <v>8</v>
      </c>
    </row>
    <row r="11" spans="1:6" ht="12" customHeight="1" x14ac:dyDescent="0.2">
      <c r="A11" s="7" t="s">
        <v>12</v>
      </c>
      <c r="B11" s="17">
        <f>B19+B27</f>
        <v>302039.59999999998</v>
      </c>
      <c r="C11" s="17">
        <f>C19+C27</f>
        <v>317039.8</v>
      </c>
      <c r="D11" s="17">
        <f t="shared" ref="D11:F11" si="0">D19+D27</f>
        <v>336062.2</v>
      </c>
      <c r="E11" s="17">
        <f t="shared" si="0"/>
        <v>356225.9</v>
      </c>
      <c r="F11" s="17">
        <f t="shared" si="0"/>
        <v>377599.4744368</v>
      </c>
    </row>
    <row r="12" spans="1:6" ht="12" customHeight="1" x14ac:dyDescent="0.2">
      <c r="A12" s="7" t="s">
        <v>13</v>
      </c>
      <c r="B12" s="18"/>
      <c r="C12" s="18"/>
      <c r="D12" s="18"/>
      <c r="E12" s="18"/>
      <c r="F12" s="18"/>
    </row>
    <row r="13" spans="1:6" ht="12" customHeight="1" x14ac:dyDescent="0.2">
      <c r="A13" s="7" t="s">
        <v>14</v>
      </c>
      <c r="B13" s="18"/>
      <c r="C13" s="18"/>
      <c r="D13" s="18"/>
      <c r="E13" s="18"/>
      <c r="F13" s="18"/>
    </row>
    <row r="14" spans="1:6" ht="12" customHeight="1" x14ac:dyDescent="0.2">
      <c r="A14" s="10" t="s">
        <v>15</v>
      </c>
      <c r="B14" s="2">
        <f>B11+B12+B13</f>
        <v>302039.59999999998</v>
      </c>
      <c r="C14" s="2">
        <f t="shared" ref="C14:F14" si="1">C11+C12+C13</f>
        <v>317039.8</v>
      </c>
      <c r="D14" s="2">
        <f t="shared" si="1"/>
        <v>336062.2</v>
      </c>
      <c r="E14" s="2">
        <f t="shared" si="1"/>
        <v>356225.9</v>
      </c>
      <c r="F14" s="2">
        <f t="shared" si="1"/>
        <v>377599.4744368</v>
      </c>
    </row>
    <row r="15" spans="1:6" ht="12" customHeight="1" x14ac:dyDescent="0.2">
      <c r="A15" s="11" t="s">
        <v>16</v>
      </c>
      <c r="B15" s="9"/>
      <c r="C15" s="9"/>
      <c r="D15" s="9"/>
      <c r="E15" s="9"/>
      <c r="F15" s="9"/>
    </row>
    <row r="16" spans="1:6" ht="36" customHeight="1" x14ac:dyDescent="0.2">
      <c r="A16" s="12" t="s">
        <v>29</v>
      </c>
      <c r="B16" s="13">
        <v>0.72</v>
      </c>
      <c r="C16" s="13">
        <v>0.72</v>
      </c>
      <c r="D16" s="13">
        <v>0.73</v>
      </c>
      <c r="E16" s="13">
        <v>0.73</v>
      </c>
      <c r="F16" s="13">
        <v>0.74</v>
      </c>
    </row>
    <row r="17" spans="1:6" ht="21.75" customHeight="1" x14ac:dyDescent="0.2">
      <c r="A17" s="137" t="s">
        <v>17</v>
      </c>
      <c r="B17" s="138"/>
      <c r="C17" s="137" t="s">
        <v>18</v>
      </c>
      <c r="D17" s="139"/>
      <c r="E17" s="139"/>
      <c r="F17" s="138"/>
    </row>
    <row r="18" spans="1:6" ht="23.25" customHeight="1" x14ac:dyDescent="0.2">
      <c r="A18" s="4" t="s">
        <v>11</v>
      </c>
      <c r="B18" s="6" t="s">
        <v>31</v>
      </c>
      <c r="C18" s="5" t="s">
        <v>27</v>
      </c>
      <c r="D18" s="5" t="s">
        <v>28</v>
      </c>
      <c r="E18" s="6" t="s">
        <v>7</v>
      </c>
      <c r="F18" s="6" t="s">
        <v>8</v>
      </c>
    </row>
    <row r="19" spans="1:6" ht="12" customHeight="1" x14ac:dyDescent="0.2">
      <c r="A19" s="7" t="s">
        <v>12</v>
      </c>
      <c r="B19" s="8">
        <f>'2-тиркеме'!F22</f>
        <v>93157.8</v>
      </c>
      <c r="C19" s="8">
        <f>'2-тиркеме'!G22</f>
        <v>97624.8</v>
      </c>
      <c r="D19" s="8">
        <f>'2-тиркеме'!H22</f>
        <v>103482.3</v>
      </c>
      <c r="E19" s="8">
        <f>'2-тиркеме'!I22</f>
        <v>109691.2</v>
      </c>
      <c r="F19" s="8">
        <f>'2-тиркеме'!J22</f>
        <v>116272.6987968</v>
      </c>
    </row>
    <row r="20" spans="1:6" ht="12" customHeight="1" x14ac:dyDescent="0.2">
      <c r="A20" s="7" t="s">
        <v>13</v>
      </c>
      <c r="B20" s="9"/>
      <c r="C20" s="9"/>
      <c r="D20" s="9"/>
      <c r="E20" s="9"/>
      <c r="F20" s="9"/>
    </row>
    <row r="21" spans="1:6" ht="12" customHeight="1" x14ac:dyDescent="0.2">
      <c r="A21" s="7" t="s">
        <v>14</v>
      </c>
      <c r="B21" s="9"/>
      <c r="C21" s="9"/>
      <c r="D21" s="9"/>
      <c r="E21" s="9"/>
      <c r="F21" s="9"/>
    </row>
    <row r="22" spans="1:6" ht="12" customHeight="1" x14ac:dyDescent="0.2">
      <c r="A22" s="10" t="s">
        <v>19</v>
      </c>
      <c r="B22" s="14">
        <f>B19+B20+B21</f>
        <v>93157.8</v>
      </c>
      <c r="C22" s="14">
        <f t="shared" ref="C22:F22" si="2">C19+C20+C21</f>
        <v>97624.8</v>
      </c>
      <c r="D22" s="14">
        <f t="shared" si="2"/>
        <v>103482.3</v>
      </c>
      <c r="E22" s="14">
        <f t="shared" si="2"/>
        <v>109691.2</v>
      </c>
      <c r="F22" s="14">
        <f t="shared" si="2"/>
        <v>116272.6987968</v>
      </c>
    </row>
    <row r="23" spans="1:6" ht="12" customHeight="1" x14ac:dyDescent="0.2">
      <c r="A23" s="11" t="s">
        <v>16</v>
      </c>
      <c r="B23" s="9"/>
      <c r="C23" s="9"/>
      <c r="D23" s="9"/>
      <c r="E23" s="9"/>
      <c r="F23" s="9"/>
    </row>
    <row r="24" spans="1:6" ht="38.450000000000003" customHeight="1" x14ac:dyDescent="0.2">
      <c r="A24" s="7" t="s">
        <v>20</v>
      </c>
      <c r="B24" s="15">
        <v>0.95</v>
      </c>
      <c r="C24" s="15">
        <v>0.95</v>
      </c>
      <c r="D24" s="15">
        <v>0.95</v>
      </c>
      <c r="E24" s="15">
        <v>0.95</v>
      </c>
      <c r="F24" s="15">
        <v>0.95</v>
      </c>
    </row>
    <row r="25" spans="1:6" ht="12" customHeight="1" x14ac:dyDescent="0.2">
      <c r="A25" s="137" t="s">
        <v>21</v>
      </c>
      <c r="B25" s="138"/>
      <c r="C25" s="137" t="s">
        <v>22</v>
      </c>
      <c r="D25" s="139"/>
      <c r="E25" s="139"/>
      <c r="F25" s="138"/>
    </row>
    <row r="26" spans="1:6" ht="24" x14ac:dyDescent="0.2">
      <c r="A26" s="4" t="s">
        <v>11</v>
      </c>
      <c r="B26" s="6" t="s">
        <v>31</v>
      </c>
      <c r="C26" s="5" t="s">
        <v>27</v>
      </c>
      <c r="D26" s="5" t="s">
        <v>28</v>
      </c>
      <c r="E26" s="6" t="s">
        <v>7</v>
      </c>
      <c r="F26" s="6" t="s">
        <v>8</v>
      </c>
    </row>
    <row r="27" spans="1:6" ht="12" customHeight="1" x14ac:dyDescent="0.2">
      <c r="A27" s="7" t="s">
        <v>12</v>
      </c>
      <c r="B27" s="8">
        <f>'2-тиркеме'!F30</f>
        <v>208881.8</v>
      </c>
      <c r="C27" s="8">
        <f>'2-тиркеме'!G30</f>
        <v>219415</v>
      </c>
      <c r="D27" s="8">
        <f>'2-тиркеме'!H30</f>
        <v>232579.9</v>
      </c>
      <c r="E27" s="8">
        <f>'2-тиркеме'!I30</f>
        <v>246534.7</v>
      </c>
      <c r="F27" s="8">
        <f>'2-тиркеме'!J30</f>
        <v>261326.77563999998</v>
      </c>
    </row>
    <row r="28" spans="1:6" ht="12" customHeight="1" x14ac:dyDescent="0.2">
      <c r="A28" s="7" t="s">
        <v>13</v>
      </c>
      <c r="B28" s="9"/>
      <c r="C28" s="9"/>
      <c r="D28" s="9"/>
      <c r="E28" s="9"/>
      <c r="F28" s="9"/>
    </row>
    <row r="29" spans="1:6" ht="12" customHeight="1" x14ac:dyDescent="0.2">
      <c r="A29" s="7" t="s">
        <v>14</v>
      </c>
      <c r="B29" s="9"/>
      <c r="C29" s="9"/>
      <c r="D29" s="9"/>
      <c r="E29" s="9"/>
      <c r="F29" s="9"/>
    </row>
    <row r="30" spans="1:6" ht="12" customHeight="1" x14ac:dyDescent="0.2">
      <c r="A30" s="10" t="s">
        <v>23</v>
      </c>
      <c r="B30" s="14">
        <f>B27+B28+B29</f>
        <v>208881.8</v>
      </c>
      <c r="C30" s="14">
        <f t="shared" ref="C30:F30" si="3">C27+C28+C29</f>
        <v>219415</v>
      </c>
      <c r="D30" s="14">
        <f t="shared" si="3"/>
        <v>232579.9</v>
      </c>
      <c r="E30" s="14">
        <f t="shared" si="3"/>
        <v>246534.7</v>
      </c>
      <c r="F30" s="14">
        <f t="shared" si="3"/>
        <v>261326.77563999998</v>
      </c>
    </row>
    <row r="31" spans="1:6" ht="57.75" customHeight="1" x14ac:dyDescent="0.2">
      <c r="A31" s="12" t="s">
        <v>30</v>
      </c>
      <c r="B31" s="13">
        <v>0.85</v>
      </c>
      <c r="C31" s="13">
        <v>0.85</v>
      </c>
      <c r="D31" s="13">
        <v>0.85</v>
      </c>
      <c r="E31" s="13">
        <v>0.85</v>
      </c>
      <c r="F31" s="13">
        <v>0.85</v>
      </c>
    </row>
    <row r="32" spans="1:6" x14ac:dyDescent="0.2">
      <c r="A32" s="16"/>
      <c r="B32" s="16"/>
      <c r="C32" s="16"/>
      <c r="D32" s="16"/>
      <c r="E32" s="16"/>
      <c r="F32" s="16"/>
    </row>
    <row r="33" spans="1:6" x14ac:dyDescent="0.2">
      <c r="A33" s="16"/>
      <c r="B33" s="16"/>
      <c r="C33" s="16"/>
      <c r="D33" s="16"/>
      <c r="E33" s="16"/>
      <c r="F33" s="16"/>
    </row>
    <row r="34" spans="1:6" x14ac:dyDescent="0.2">
      <c r="A34" s="16" t="s">
        <v>233</v>
      </c>
      <c r="B34" s="16"/>
      <c r="C34" s="16"/>
      <c r="D34" s="16"/>
      <c r="E34" s="16"/>
      <c r="F34" s="16"/>
    </row>
    <row r="35" spans="1:6" x14ac:dyDescent="0.2">
      <c r="A35" s="16" t="s">
        <v>234</v>
      </c>
      <c r="B35" s="16"/>
      <c r="C35" s="16"/>
      <c r="D35" s="16"/>
      <c r="E35" s="16"/>
      <c r="F35" s="16"/>
    </row>
    <row r="36" spans="1:6" x14ac:dyDescent="0.2">
      <c r="A36" s="16"/>
      <c r="B36" s="16"/>
      <c r="C36" s="16"/>
      <c r="D36" s="16"/>
      <c r="E36" s="16"/>
      <c r="F36" s="16"/>
    </row>
    <row r="37" spans="1:6" x14ac:dyDescent="0.2">
      <c r="B37" s="16"/>
      <c r="C37" s="16"/>
      <c r="D37" s="16"/>
      <c r="E37" s="16"/>
      <c r="F37" s="16"/>
    </row>
    <row r="38" spans="1:6" x14ac:dyDescent="0.2">
      <c r="A38" s="16" t="s">
        <v>235</v>
      </c>
      <c r="B38" s="16"/>
      <c r="C38" s="16"/>
      <c r="D38" s="16"/>
      <c r="E38" s="16"/>
      <c r="F38" s="16"/>
    </row>
    <row r="39" spans="1:6" x14ac:dyDescent="0.2">
      <c r="A39" s="16"/>
      <c r="B39" s="16"/>
      <c r="C39" s="16"/>
      <c r="D39" s="16"/>
      <c r="E39" s="16"/>
      <c r="F39" s="16"/>
    </row>
    <row r="40" spans="1:6" x14ac:dyDescent="0.2">
      <c r="A40" s="16"/>
      <c r="B40" s="16"/>
      <c r="C40" s="16"/>
      <c r="D40" s="16"/>
      <c r="E40" s="16"/>
      <c r="F40" s="16"/>
    </row>
    <row r="41" spans="1:6" x14ac:dyDescent="0.2">
      <c r="A41" s="16"/>
      <c r="B41" s="16"/>
      <c r="C41" s="16"/>
      <c r="D41" s="16"/>
      <c r="E41" s="16"/>
      <c r="F41" s="16"/>
    </row>
    <row r="42" spans="1:6" x14ac:dyDescent="0.2">
      <c r="A42" s="16"/>
      <c r="B42" s="16"/>
      <c r="C42" s="16"/>
      <c r="D42" s="16"/>
      <c r="E42" s="16"/>
      <c r="F42" s="16"/>
    </row>
    <row r="43" spans="1:6" x14ac:dyDescent="0.2">
      <c r="A43" s="16"/>
      <c r="B43" s="16"/>
      <c r="C43" s="16"/>
      <c r="D43" s="16"/>
      <c r="E43" s="16"/>
      <c r="F43" s="16"/>
    </row>
    <row r="44" spans="1:6" x14ac:dyDescent="0.2">
      <c r="A44" s="16"/>
      <c r="B44" s="16"/>
      <c r="C44" s="16"/>
      <c r="D44" s="16"/>
      <c r="E44" s="16"/>
      <c r="F44" s="16"/>
    </row>
    <row r="45" spans="1:6" x14ac:dyDescent="0.2">
      <c r="A45" s="16"/>
      <c r="B45" s="16"/>
      <c r="C45" s="16"/>
      <c r="D45" s="16"/>
      <c r="E45" s="16"/>
      <c r="F45" s="16"/>
    </row>
    <row r="46" spans="1:6" x14ac:dyDescent="0.2">
      <c r="A46" s="16"/>
      <c r="B46" s="16"/>
      <c r="C46" s="16"/>
      <c r="D46" s="16"/>
      <c r="E46" s="16"/>
      <c r="F46" s="16"/>
    </row>
    <row r="47" spans="1:6" x14ac:dyDescent="0.2">
      <c r="A47" s="16"/>
      <c r="B47" s="16"/>
      <c r="C47" s="16"/>
      <c r="D47" s="16"/>
      <c r="E47" s="16"/>
      <c r="F47" s="16"/>
    </row>
    <row r="48" spans="1:6" x14ac:dyDescent="0.2">
      <c r="A48" s="16"/>
      <c r="B48" s="16"/>
      <c r="C48" s="16"/>
      <c r="D48" s="16"/>
      <c r="E48" s="16"/>
      <c r="F48" s="16"/>
    </row>
    <row r="49" spans="1:6" x14ac:dyDescent="0.2">
      <c r="A49" s="16"/>
      <c r="B49" s="16"/>
      <c r="C49" s="16"/>
      <c r="D49" s="16"/>
      <c r="E49" s="16"/>
      <c r="F49" s="16"/>
    </row>
    <row r="50" spans="1:6" x14ac:dyDescent="0.2">
      <c r="A50" s="16"/>
      <c r="B50" s="16"/>
      <c r="C50" s="16"/>
      <c r="D50" s="16"/>
      <c r="E50" s="16"/>
      <c r="F50" s="16"/>
    </row>
    <row r="51" spans="1:6" x14ac:dyDescent="0.2">
      <c r="A51" s="16"/>
      <c r="B51" s="16"/>
      <c r="C51" s="16"/>
      <c r="D51" s="16"/>
      <c r="E51" s="16"/>
      <c r="F51" s="16"/>
    </row>
    <row r="52" spans="1:6" x14ac:dyDescent="0.2">
      <c r="A52" s="16"/>
      <c r="B52" s="16"/>
      <c r="C52" s="16"/>
      <c r="D52" s="16"/>
      <c r="E52" s="16"/>
      <c r="F52" s="16"/>
    </row>
    <row r="53" spans="1:6" x14ac:dyDescent="0.2">
      <c r="A53" s="16"/>
      <c r="B53" s="16"/>
      <c r="C53" s="16"/>
      <c r="D53" s="16"/>
      <c r="E53" s="16"/>
      <c r="F53" s="16"/>
    </row>
    <row r="54" spans="1:6" x14ac:dyDescent="0.2">
      <c r="A54" s="16"/>
      <c r="B54" s="16"/>
      <c r="C54" s="16"/>
      <c r="D54" s="16"/>
      <c r="E54" s="16"/>
      <c r="F54" s="16"/>
    </row>
    <row r="55" spans="1:6" x14ac:dyDescent="0.2">
      <c r="A55" s="16"/>
      <c r="B55" s="16"/>
      <c r="C55" s="16"/>
      <c r="D55" s="16"/>
      <c r="E55" s="16"/>
      <c r="F55" s="16"/>
    </row>
    <row r="56" spans="1:6" x14ac:dyDescent="0.2">
      <c r="A56" s="16"/>
      <c r="B56" s="16"/>
      <c r="C56" s="16"/>
      <c r="D56" s="16"/>
      <c r="E56" s="16"/>
      <c r="F56" s="16"/>
    </row>
    <row r="57" spans="1:6" x14ac:dyDescent="0.2">
      <c r="A57" s="16"/>
      <c r="B57" s="16"/>
      <c r="C57" s="16"/>
      <c r="D57" s="16"/>
      <c r="E57" s="16"/>
      <c r="F57" s="16"/>
    </row>
    <row r="58" spans="1:6" x14ac:dyDescent="0.2">
      <c r="A58" s="16"/>
      <c r="B58" s="16"/>
      <c r="C58" s="16"/>
      <c r="D58" s="16"/>
      <c r="E58" s="16"/>
      <c r="F58" s="16"/>
    </row>
    <row r="59" spans="1:6" x14ac:dyDescent="0.2">
      <c r="A59" s="16"/>
      <c r="B59" s="16"/>
      <c r="C59" s="16"/>
      <c r="D59" s="16"/>
      <c r="E59" s="16"/>
      <c r="F59" s="16"/>
    </row>
    <row r="60" spans="1:6" x14ac:dyDescent="0.2">
      <c r="A60" s="16"/>
      <c r="B60" s="16"/>
      <c r="C60" s="16"/>
      <c r="D60" s="16"/>
      <c r="E60" s="16"/>
      <c r="F60" s="16"/>
    </row>
    <row r="61" spans="1:6" x14ac:dyDescent="0.2">
      <c r="A61" s="16"/>
      <c r="B61" s="16"/>
      <c r="C61" s="16"/>
      <c r="D61" s="16"/>
      <c r="E61" s="16"/>
      <c r="F61" s="16"/>
    </row>
    <row r="62" spans="1:6" x14ac:dyDescent="0.2">
      <c r="A62" s="16"/>
      <c r="B62" s="16"/>
      <c r="C62" s="16"/>
      <c r="D62" s="16"/>
      <c r="E62" s="16"/>
      <c r="F62" s="16"/>
    </row>
    <row r="63" spans="1:6" x14ac:dyDescent="0.2">
      <c r="A63" s="16"/>
      <c r="B63" s="16"/>
      <c r="C63" s="16"/>
      <c r="D63" s="16"/>
      <c r="E63" s="16"/>
      <c r="F63" s="16"/>
    </row>
    <row r="64" spans="1:6" x14ac:dyDescent="0.2">
      <c r="A64" s="16"/>
      <c r="B64" s="16"/>
      <c r="C64" s="16"/>
      <c r="D64" s="16"/>
      <c r="E64" s="16"/>
      <c r="F64" s="16"/>
    </row>
    <row r="65" spans="1:6" x14ac:dyDescent="0.2">
      <c r="A65" s="16"/>
      <c r="B65" s="16"/>
      <c r="C65" s="16"/>
      <c r="D65" s="16"/>
      <c r="E65" s="16"/>
      <c r="F65" s="16"/>
    </row>
    <row r="66" spans="1:6" x14ac:dyDescent="0.2">
      <c r="A66" s="16"/>
      <c r="B66" s="16"/>
      <c r="C66" s="16"/>
      <c r="D66" s="16"/>
      <c r="E66" s="16"/>
      <c r="F66" s="16"/>
    </row>
    <row r="67" spans="1:6" x14ac:dyDescent="0.2">
      <c r="A67" s="16"/>
      <c r="B67" s="16"/>
      <c r="C67" s="16"/>
      <c r="D67" s="16"/>
      <c r="E67" s="16"/>
      <c r="F67" s="16"/>
    </row>
    <row r="68" spans="1:6" x14ac:dyDescent="0.2">
      <c r="A68" s="16"/>
      <c r="B68" s="16"/>
      <c r="C68" s="16"/>
      <c r="D68" s="16"/>
      <c r="E68" s="16"/>
      <c r="F68" s="16"/>
    </row>
    <row r="69" spans="1:6" x14ac:dyDescent="0.2">
      <c r="A69" s="16"/>
      <c r="B69" s="16"/>
      <c r="C69" s="16"/>
      <c r="D69" s="16"/>
      <c r="E69" s="16"/>
      <c r="F69" s="16"/>
    </row>
    <row r="70" spans="1:6" x14ac:dyDescent="0.2">
      <c r="A70" s="16"/>
      <c r="B70" s="16"/>
      <c r="C70" s="16"/>
      <c r="D70" s="16"/>
      <c r="E70" s="16"/>
      <c r="F70" s="16"/>
    </row>
    <row r="71" spans="1:6" x14ac:dyDescent="0.2">
      <c r="A71" s="16"/>
      <c r="B71" s="16"/>
      <c r="C71" s="16"/>
      <c r="D71" s="16"/>
      <c r="E71" s="16"/>
      <c r="F71" s="16"/>
    </row>
    <row r="72" spans="1:6" x14ac:dyDescent="0.2">
      <c r="A72" s="16"/>
      <c r="B72" s="16"/>
      <c r="C72" s="16"/>
      <c r="D72" s="16"/>
      <c r="E72" s="16"/>
      <c r="F72" s="16"/>
    </row>
    <row r="73" spans="1:6" x14ac:dyDescent="0.2">
      <c r="A73" s="16"/>
      <c r="B73" s="16"/>
      <c r="C73" s="16"/>
      <c r="D73" s="16"/>
      <c r="E73" s="16"/>
      <c r="F73" s="16"/>
    </row>
    <row r="74" spans="1:6" x14ac:dyDescent="0.2">
      <c r="A74" s="16"/>
      <c r="B74" s="16"/>
      <c r="C74" s="16"/>
      <c r="D74" s="16"/>
      <c r="E74" s="16"/>
      <c r="F74" s="16"/>
    </row>
    <row r="75" spans="1:6" x14ac:dyDescent="0.2">
      <c r="A75" s="16"/>
      <c r="B75" s="16"/>
      <c r="C75" s="16"/>
      <c r="D75" s="16"/>
      <c r="E75" s="16"/>
      <c r="F75" s="16"/>
    </row>
    <row r="76" spans="1:6" x14ac:dyDescent="0.2">
      <c r="A76" s="16"/>
      <c r="B76" s="16"/>
      <c r="C76" s="16"/>
      <c r="D76" s="16"/>
      <c r="E76" s="16"/>
      <c r="F76" s="16"/>
    </row>
    <row r="77" spans="1:6" x14ac:dyDescent="0.2">
      <c r="A77" s="16"/>
      <c r="B77" s="16"/>
      <c r="C77" s="16"/>
      <c r="D77" s="16"/>
      <c r="E77" s="16"/>
      <c r="F77" s="16"/>
    </row>
    <row r="78" spans="1:6" x14ac:dyDescent="0.2">
      <c r="A78" s="16"/>
      <c r="B78" s="16"/>
      <c r="C78" s="16"/>
      <c r="D78" s="16"/>
      <c r="E78" s="16"/>
      <c r="F78" s="16"/>
    </row>
    <row r="79" spans="1:6" x14ac:dyDescent="0.2">
      <c r="A79" s="16"/>
      <c r="B79" s="16"/>
      <c r="C79" s="16"/>
      <c r="D79" s="16"/>
      <c r="E79" s="16"/>
      <c r="F79" s="16"/>
    </row>
    <row r="80" spans="1:6" x14ac:dyDescent="0.2">
      <c r="A80" s="16"/>
      <c r="B80" s="16"/>
      <c r="C80" s="16"/>
      <c r="D80" s="16"/>
      <c r="E80" s="16"/>
      <c r="F80" s="16"/>
    </row>
    <row r="81" spans="1:6" x14ac:dyDescent="0.2">
      <c r="A81" s="16"/>
      <c r="B81" s="16"/>
      <c r="C81" s="16"/>
      <c r="D81" s="16"/>
      <c r="E81" s="16"/>
      <c r="F81" s="16"/>
    </row>
    <row r="82" spans="1:6" x14ac:dyDescent="0.2">
      <c r="A82" s="16"/>
      <c r="B82" s="16"/>
      <c r="C82" s="16"/>
      <c r="D82" s="16"/>
      <c r="E82" s="16"/>
      <c r="F82" s="16"/>
    </row>
    <row r="83" spans="1:6" x14ac:dyDescent="0.2">
      <c r="A83" s="16"/>
      <c r="B83" s="16"/>
      <c r="C83" s="16"/>
      <c r="D83" s="16"/>
      <c r="E83" s="16"/>
      <c r="F83" s="16"/>
    </row>
    <row r="84" spans="1:6" x14ac:dyDescent="0.2">
      <c r="A84" s="16"/>
      <c r="B84" s="16"/>
      <c r="C84" s="16"/>
      <c r="D84" s="16"/>
      <c r="E84" s="16"/>
      <c r="F84" s="16"/>
    </row>
    <row r="85" spans="1:6" x14ac:dyDescent="0.2">
      <c r="A85" s="16"/>
      <c r="B85" s="16"/>
      <c r="C85" s="16"/>
      <c r="D85" s="16"/>
      <c r="E85" s="16"/>
      <c r="F85" s="16"/>
    </row>
    <row r="86" spans="1:6" x14ac:dyDescent="0.2">
      <c r="A86" s="16"/>
      <c r="B86" s="16"/>
      <c r="C86" s="16"/>
      <c r="D86" s="16"/>
      <c r="E86" s="16"/>
      <c r="F86" s="16"/>
    </row>
    <row r="87" spans="1:6" x14ac:dyDescent="0.2">
      <c r="A87" s="16"/>
      <c r="B87" s="16"/>
      <c r="C87" s="16"/>
      <c r="D87" s="16"/>
      <c r="E87" s="16"/>
      <c r="F87" s="16"/>
    </row>
    <row r="88" spans="1:6" x14ac:dyDescent="0.2">
      <c r="A88" s="16"/>
      <c r="B88" s="16"/>
      <c r="C88" s="16"/>
      <c r="D88" s="16"/>
      <c r="E88" s="16"/>
      <c r="F88" s="16"/>
    </row>
    <row r="89" spans="1:6" x14ac:dyDescent="0.2">
      <c r="A89" s="16"/>
      <c r="B89" s="16"/>
      <c r="C89" s="16"/>
      <c r="D89" s="16"/>
      <c r="E89" s="16"/>
      <c r="F89" s="16"/>
    </row>
    <row r="90" spans="1:6" x14ac:dyDescent="0.2">
      <c r="A90" s="16"/>
      <c r="B90" s="16"/>
      <c r="C90" s="16"/>
      <c r="D90" s="16"/>
      <c r="E90" s="16"/>
      <c r="F90" s="16"/>
    </row>
    <row r="91" spans="1:6" x14ac:dyDescent="0.2">
      <c r="A91" s="16"/>
      <c r="B91" s="16"/>
      <c r="C91" s="16"/>
      <c r="D91" s="16"/>
      <c r="E91" s="16"/>
      <c r="F91" s="16"/>
    </row>
    <row r="92" spans="1:6" x14ac:dyDescent="0.2">
      <c r="A92" s="16"/>
      <c r="B92" s="16"/>
      <c r="C92" s="16"/>
      <c r="D92" s="16"/>
      <c r="E92" s="16"/>
      <c r="F92" s="16"/>
    </row>
    <row r="93" spans="1:6" x14ac:dyDescent="0.2">
      <c r="A93" s="16"/>
      <c r="B93" s="16"/>
      <c r="C93" s="16"/>
      <c r="D93" s="16"/>
      <c r="E93" s="16"/>
      <c r="F93" s="16"/>
    </row>
    <row r="94" spans="1:6" x14ac:dyDescent="0.2">
      <c r="A94" s="16"/>
      <c r="B94" s="16"/>
      <c r="C94" s="16"/>
      <c r="D94" s="16"/>
      <c r="E94" s="16"/>
      <c r="F94" s="16"/>
    </row>
    <row r="95" spans="1:6" x14ac:dyDescent="0.2">
      <c r="A95" s="16"/>
      <c r="B95" s="16"/>
      <c r="C95" s="16"/>
      <c r="D95" s="16"/>
      <c r="E95" s="16"/>
      <c r="F95" s="16"/>
    </row>
    <row r="96" spans="1:6" x14ac:dyDescent="0.2">
      <c r="A96" s="16"/>
      <c r="B96" s="16"/>
      <c r="C96" s="16"/>
      <c r="D96" s="16"/>
      <c r="E96" s="16"/>
      <c r="F96" s="16"/>
    </row>
    <row r="97" spans="1:6" x14ac:dyDescent="0.2">
      <c r="A97" s="16"/>
      <c r="B97" s="16"/>
      <c r="C97" s="16"/>
      <c r="D97" s="16"/>
      <c r="E97" s="16"/>
      <c r="F97" s="16"/>
    </row>
    <row r="98" spans="1:6" x14ac:dyDescent="0.2">
      <c r="A98" s="16"/>
      <c r="B98" s="16"/>
      <c r="C98" s="16"/>
      <c r="D98" s="16"/>
      <c r="E98" s="16"/>
      <c r="F98" s="16"/>
    </row>
    <row r="99" spans="1:6" x14ac:dyDescent="0.2">
      <c r="A99" s="16"/>
      <c r="B99" s="16"/>
      <c r="C99" s="16"/>
      <c r="D99" s="16"/>
      <c r="E99" s="16"/>
      <c r="F99" s="16"/>
    </row>
    <row r="100" spans="1:6" x14ac:dyDescent="0.2">
      <c r="A100" s="16"/>
      <c r="B100" s="16"/>
      <c r="C100" s="16"/>
      <c r="D100" s="16"/>
      <c r="E100" s="16"/>
      <c r="F100" s="16"/>
    </row>
    <row r="101" spans="1:6" x14ac:dyDescent="0.2">
      <c r="A101" s="16"/>
      <c r="B101" s="16"/>
      <c r="C101" s="16"/>
      <c r="D101" s="16"/>
      <c r="E101" s="16"/>
      <c r="F101" s="16"/>
    </row>
    <row r="102" spans="1:6" x14ac:dyDescent="0.2">
      <c r="A102" s="16"/>
      <c r="B102" s="16"/>
      <c r="C102" s="16"/>
      <c r="D102" s="16"/>
      <c r="E102" s="16"/>
      <c r="F102" s="16"/>
    </row>
    <row r="103" spans="1:6" x14ac:dyDescent="0.2">
      <c r="A103" s="16"/>
      <c r="B103" s="16"/>
      <c r="C103" s="16"/>
      <c r="D103" s="16"/>
      <c r="E103" s="16"/>
      <c r="F103" s="16"/>
    </row>
    <row r="104" spans="1:6" x14ac:dyDescent="0.2">
      <c r="A104" s="16"/>
      <c r="B104" s="16"/>
      <c r="C104" s="16"/>
      <c r="D104" s="16"/>
      <c r="E104" s="16"/>
      <c r="F104" s="16"/>
    </row>
    <row r="105" spans="1:6" x14ac:dyDescent="0.2">
      <c r="A105" s="16"/>
      <c r="B105" s="16"/>
      <c r="C105" s="16"/>
      <c r="D105" s="16"/>
      <c r="E105" s="16"/>
      <c r="F105" s="16"/>
    </row>
    <row r="106" spans="1:6" x14ac:dyDescent="0.2">
      <c r="A106" s="16"/>
      <c r="B106" s="16"/>
      <c r="C106" s="16"/>
      <c r="D106" s="16"/>
      <c r="E106" s="16"/>
      <c r="F106" s="16"/>
    </row>
    <row r="107" spans="1:6" x14ac:dyDescent="0.2">
      <c r="A107" s="16"/>
      <c r="B107" s="16"/>
      <c r="C107" s="16"/>
      <c r="D107" s="16"/>
      <c r="E107" s="16"/>
      <c r="F107" s="16"/>
    </row>
    <row r="108" spans="1:6" x14ac:dyDescent="0.2">
      <c r="A108" s="16"/>
      <c r="B108" s="16"/>
      <c r="C108" s="16"/>
      <c r="D108" s="16"/>
      <c r="E108" s="16"/>
      <c r="F108" s="16"/>
    </row>
    <row r="109" spans="1:6" x14ac:dyDescent="0.2">
      <c r="A109" s="16"/>
      <c r="B109" s="16"/>
      <c r="C109" s="16"/>
      <c r="D109" s="16"/>
      <c r="E109" s="16"/>
      <c r="F109" s="16"/>
    </row>
    <row r="110" spans="1:6" x14ac:dyDescent="0.2">
      <c r="A110" s="16"/>
      <c r="B110" s="16"/>
      <c r="C110" s="16"/>
      <c r="D110" s="16"/>
      <c r="E110" s="16"/>
      <c r="F110" s="16"/>
    </row>
    <row r="111" spans="1:6" x14ac:dyDescent="0.2">
      <c r="A111" s="16"/>
      <c r="B111" s="16"/>
      <c r="C111" s="16"/>
      <c r="D111" s="16"/>
      <c r="E111" s="16"/>
      <c r="F111" s="16"/>
    </row>
  </sheetData>
  <mergeCells count="10">
    <mergeCell ref="A7:F7"/>
    <mergeCell ref="F1:F6"/>
    <mergeCell ref="A25:B25"/>
    <mergeCell ref="C25:F25"/>
    <mergeCell ref="A8:B8"/>
    <mergeCell ref="C8:F8"/>
    <mergeCell ref="A9:B9"/>
    <mergeCell ref="C9:F9"/>
    <mergeCell ref="A17:B17"/>
    <mergeCell ref="C17:F17"/>
  </mergeCells>
  <pageMargins left="0.70866141732283472" right="0" top="0.74803149606299213" bottom="0.74803149606299213" header="0.31496062992125984" footer="0.31496062992125984"/>
  <pageSetup paperSize="9" scale="8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103"/>
  <sheetViews>
    <sheetView zoomScale="130" zoomScaleNormal="130" workbookViewId="0">
      <selection activeCell="A65" sqref="A65"/>
    </sheetView>
  </sheetViews>
  <sheetFormatPr defaultRowHeight="12.75" x14ac:dyDescent="0.2"/>
  <cols>
    <col min="1" max="1" width="47.1640625" style="21" customWidth="1"/>
    <col min="2" max="2" width="15.5" style="21" customWidth="1"/>
    <col min="3" max="4" width="15.33203125" style="21" customWidth="1"/>
    <col min="5" max="5" width="15.5" style="21" customWidth="1"/>
    <col min="6" max="6" width="17.5" style="21" customWidth="1"/>
    <col min="7" max="16384" width="9.33203125" style="21"/>
  </cols>
  <sheetData>
    <row r="1" spans="1:6" ht="9.75" customHeight="1" x14ac:dyDescent="0.2">
      <c r="A1" s="92"/>
      <c r="B1" s="92"/>
      <c r="C1" s="92"/>
      <c r="D1" s="92"/>
      <c r="E1" s="20"/>
      <c r="F1" s="155" t="s">
        <v>145</v>
      </c>
    </row>
    <row r="2" spans="1:6" ht="10.35" customHeight="1" x14ac:dyDescent="0.2">
      <c r="A2" s="99"/>
      <c r="B2" s="99"/>
      <c r="C2" s="99"/>
      <c r="D2" s="99"/>
      <c r="E2" s="99"/>
      <c r="F2" s="155"/>
    </row>
    <row r="3" spans="1:6" ht="10.35" customHeight="1" x14ac:dyDescent="0.2">
      <c r="A3" s="99"/>
      <c r="B3" s="99"/>
      <c r="C3" s="99"/>
      <c r="D3" s="99"/>
      <c r="E3" s="99"/>
      <c r="F3" s="155"/>
    </row>
    <row r="4" spans="1:6" ht="10.35" customHeight="1" x14ac:dyDescent="0.2">
      <c r="A4" s="99"/>
      <c r="B4" s="99"/>
      <c r="C4" s="99"/>
      <c r="D4" s="99"/>
      <c r="E4" s="99"/>
      <c r="F4" s="155"/>
    </row>
    <row r="5" spans="1:6" ht="32.25" customHeight="1" x14ac:dyDescent="0.2">
      <c r="A5" s="99"/>
      <c r="B5" s="99"/>
      <c r="C5" s="99"/>
      <c r="D5" s="99"/>
      <c r="E5" s="99"/>
      <c r="F5" s="155"/>
    </row>
    <row r="6" spans="1:6" ht="42" customHeight="1" x14ac:dyDescent="0.2">
      <c r="A6" s="153" t="s">
        <v>84</v>
      </c>
      <c r="B6" s="154"/>
      <c r="C6" s="154"/>
      <c r="D6" s="154"/>
      <c r="E6" s="154"/>
      <c r="F6" s="154"/>
    </row>
    <row r="7" spans="1:6" ht="23.85" customHeight="1" x14ac:dyDescent="0.2">
      <c r="A7" s="145" t="s">
        <v>32</v>
      </c>
      <c r="B7" s="147"/>
      <c r="C7" s="145" t="s">
        <v>33</v>
      </c>
      <c r="D7" s="146"/>
      <c r="E7" s="146"/>
      <c r="F7" s="147"/>
    </row>
    <row r="8" spans="1:6" ht="51.2" customHeight="1" x14ac:dyDescent="0.2">
      <c r="A8" s="156" t="s">
        <v>34</v>
      </c>
      <c r="B8" s="157"/>
      <c r="C8" s="149" t="s">
        <v>35</v>
      </c>
      <c r="D8" s="150"/>
      <c r="E8" s="150"/>
      <c r="F8" s="151"/>
    </row>
    <row r="9" spans="1:6" ht="24" customHeight="1" x14ac:dyDescent="0.2">
      <c r="A9" s="22" t="s">
        <v>0</v>
      </c>
      <c r="B9" s="23" t="s">
        <v>1</v>
      </c>
      <c r="C9" s="23" t="s">
        <v>2</v>
      </c>
      <c r="D9" s="24" t="s">
        <v>3</v>
      </c>
      <c r="E9" s="6" t="s">
        <v>7</v>
      </c>
      <c r="F9" s="6" t="s">
        <v>8</v>
      </c>
    </row>
    <row r="10" spans="1:6" ht="12" customHeight="1" x14ac:dyDescent="0.2">
      <c r="A10" s="25" t="s">
        <v>36</v>
      </c>
      <c r="B10" s="46">
        <f>B19+B26+B35+B43+B50+B57+B64+B71+B78+B85+B92</f>
        <v>3140973.3</v>
      </c>
      <c r="C10" s="46">
        <f>C19+C26+C35+C43+C50+C57+C64+C71+C78+C85+C92</f>
        <v>3332171.4</v>
      </c>
      <c r="D10" s="46">
        <f t="shared" ref="C10:F12" si="0">D19+D26+D35+D43+D50+D57+D64+D71+D78+D85+D92</f>
        <v>4022452.5</v>
      </c>
      <c r="E10" s="46">
        <f t="shared" si="0"/>
        <v>4680094.6000000006</v>
      </c>
      <c r="F10" s="46">
        <f t="shared" si="0"/>
        <v>5359074.7</v>
      </c>
    </row>
    <row r="11" spans="1:6" ht="12" customHeight="1" x14ac:dyDescent="0.2">
      <c r="A11" s="25" t="s">
        <v>4</v>
      </c>
      <c r="B11" s="46">
        <f>B20+B27+B36+B44+B51+B58+B65+B72+B79+B86+B93</f>
        <v>249933.4</v>
      </c>
      <c r="C11" s="46">
        <f t="shared" si="0"/>
        <v>259120.8</v>
      </c>
      <c r="D11" s="46">
        <f t="shared" si="0"/>
        <v>287378.09999999998</v>
      </c>
      <c r="E11" s="46">
        <f t="shared" si="0"/>
        <v>304620.79999999999</v>
      </c>
      <c r="F11" s="46">
        <f t="shared" si="0"/>
        <v>322898.09999999998</v>
      </c>
    </row>
    <row r="12" spans="1:6" ht="12" customHeight="1" x14ac:dyDescent="0.2">
      <c r="A12" s="25" t="s">
        <v>5</v>
      </c>
      <c r="B12" s="46">
        <f>B21+B28+B37+B45+B52+B59+B66+B73+B80+B87+B94</f>
        <v>0</v>
      </c>
      <c r="C12" s="46">
        <f t="shared" si="0"/>
        <v>0</v>
      </c>
      <c r="D12" s="46">
        <f t="shared" si="0"/>
        <v>0</v>
      </c>
      <c r="E12" s="46">
        <f t="shared" si="0"/>
        <v>0</v>
      </c>
      <c r="F12" s="46">
        <f t="shared" si="0"/>
        <v>0</v>
      </c>
    </row>
    <row r="13" spans="1:6" ht="12" customHeight="1" x14ac:dyDescent="0.2">
      <c r="A13" s="30" t="s">
        <v>37</v>
      </c>
      <c r="B13" s="2">
        <f>B10+B11+B12</f>
        <v>3390906.6999999997</v>
      </c>
      <c r="C13" s="2">
        <f>C10+C11+C12</f>
        <v>3591292.1999999997</v>
      </c>
      <c r="D13" s="2">
        <f t="shared" ref="D13:F13" si="1">D10+D11+D12</f>
        <v>4309830.5999999996</v>
      </c>
      <c r="E13" s="2">
        <f t="shared" si="1"/>
        <v>4984715.4000000004</v>
      </c>
      <c r="F13" s="2">
        <f t="shared" si="1"/>
        <v>5681972.7999999998</v>
      </c>
    </row>
    <row r="14" spans="1:6" ht="12" customHeight="1" x14ac:dyDescent="0.2">
      <c r="A14" s="32" t="s">
        <v>38</v>
      </c>
      <c r="B14" s="33"/>
      <c r="C14" s="33"/>
      <c r="D14" s="33"/>
      <c r="E14" s="33"/>
      <c r="F14" s="33"/>
    </row>
    <row r="15" spans="1:6" ht="32.1" customHeight="1" x14ac:dyDescent="0.2">
      <c r="A15" s="34" t="s">
        <v>39</v>
      </c>
      <c r="B15" s="47">
        <v>0.36899999999999999</v>
      </c>
      <c r="C15" s="47">
        <v>0.36899999999999999</v>
      </c>
      <c r="D15" s="47">
        <v>0.36899999999999999</v>
      </c>
      <c r="E15" s="47">
        <v>0.36899999999999999</v>
      </c>
      <c r="F15" s="47">
        <v>0.36899999999999999</v>
      </c>
    </row>
    <row r="16" spans="1:6" ht="53.45" customHeight="1" x14ac:dyDescent="0.2">
      <c r="A16" s="34" t="s">
        <v>40</v>
      </c>
      <c r="B16" s="48">
        <v>0.65</v>
      </c>
      <c r="C16" s="48">
        <v>0.65</v>
      </c>
      <c r="D16" s="48">
        <v>0.65</v>
      </c>
      <c r="E16" s="48">
        <v>0.65</v>
      </c>
      <c r="F16" s="48">
        <v>0.65</v>
      </c>
    </row>
    <row r="17" spans="1:6" ht="24" customHeight="1" x14ac:dyDescent="0.2">
      <c r="A17" s="34" t="s">
        <v>41</v>
      </c>
      <c r="B17" s="48">
        <v>0.83</v>
      </c>
      <c r="C17" s="48">
        <v>0.84</v>
      </c>
      <c r="D17" s="48">
        <v>0.84</v>
      </c>
      <c r="E17" s="48">
        <v>0.84</v>
      </c>
      <c r="F17" s="48">
        <v>0.85</v>
      </c>
    </row>
    <row r="18" spans="1:6" ht="28.5" hidden="1" customHeight="1" x14ac:dyDescent="0.2">
      <c r="A18" s="145" t="s">
        <v>42</v>
      </c>
      <c r="B18" s="147"/>
      <c r="C18" s="145" t="s">
        <v>43</v>
      </c>
      <c r="D18" s="146"/>
      <c r="E18" s="146"/>
      <c r="F18" s="147"/>
    </row>
    <row r="19" spans="1:6" ht="12" hidden="1" customHeight="1" x14ac:dyDescent="0.2">
      <c r="A19" s="25" t="s">
        <v>36</v>
      </c>
      <c r="B19" s="27"/>
      <c r="C19" s="27"/>
      <c r="D19" s="27"/>
      <c r="E19" s="27"/>
      <c r="F19" s="28"/>
    </row>
    <row r="20" spans="1:6" ht="12" hidden="1" customHeight="1" x14ac:dyDescent="0.2">
      <c r="A20" s="25" t="s">
        <v>44</v>
      </c>
      <c r="B20" s="33"/>
      <c r="C20" s="33"/>
      <c r="D20" s="33"/>
      <c r="E20" s="33"/>
      <c r="F20" s="33"/>
    </row>
    <row r="21" spans="1:6" ht="12" hidden="1" customHeight="1" x14ac:dyDescent="0.2">
      <c r="A21" s="25" t="s">
        <v>5</v>
      </c>
      <c r="B21" s="33"/>
      <c r="C21" s="33"/>
      <c r="D21" s="33"/>
      <c r="E21" s="33"/>
      <c r="F21" s="33"/>
    </row>
    <row r="22" spans="1:6" ht="12" hidden="1" customHeight="1" x14ac:dyDescent="0.2">
      <c r="A22" s="30" t="s">
        <v>45</v>
      </c>
      <c r="B22" s="37"/>
      <c r="C22" s="37"/>
      <c r="D22" s="37"/>
      <c r="E22" s="37"/>
      <c r="F22" s="38"/>
    </row>
    <row r="23" spans="1:6" ht="12" hidden="1" customHeight="1" x14ac:dyDescent="0.2">
      <c r="A23" s="32" t="s">
        <v>38</v>
      </c>
      <c r="B23" s="33"/>
      <c r="C23" s="33"/>
      <c r="D23" s="33"/>
      <c r="E23" s="33"/>
      <c r="F23" s="33"/>
    </row>
    <row r="24" spans="1:6" ht="32.1" hidden="1" customHeight="1" x14ac:dyDescent="0.2">
      <c r="A24" s="34" t="s">
        <v>46</v>
      </c>
      <c r="B24" s="35">
        <v>1</v>
      </c>
      <c r="C24" s="35">
        <v>1</v>
      </c>
      <c r="D24" s="35">
        <v>1</v>
      </c>
      <c r="E24" s="35">
        <v>1</v>
      </c>
      <c r="F24" s="35">
        <v>1</v>
      </c>
    </row>
    <row r="25" spans="1:6" ht="40.700000000000003" customHeight="1" x14ac:dyDescent="0.2">
      <c r="A25" s="152" t="s">
        <v>236</v>
      </c>
      <c r="B25" s="147"/>
      <c r="C25" s="145" t="s">
        <v>47</v>
      </c>
      <c r="D25" s="146"/>
      <c r="E25" s="146"/>
      <c r="F25" s="147"/>
    </row>
    <row r="26" spans="1:6" ht="12.75" customHeight="1" x14ac:dyDescent="0.2">
      <c r="A26" s="25" t="s">
        <v>36</v>
      </c>
      <c r="B26" s="26">
        <f>'2-тиркеме'!F51+'2-тиркеме'!F54</f>
        <v>2428311.6</v>
      </c>
      <c r="C26" s="26">
        <f>'2-тиркеме'!G51+'2-тиркеме'!G54</f>
        <v>2512610.5</v>
      </c>
      <c r="D26" s="26">
        <f>'2-тиркеме'!H51+'2-тиркеме'!H54</f>
        <v>3079957.5</v>
      </c>
      <c r="E26" s="26">
        <f>'2-тиркеме'!I51+'2-тиркеме'!I54</f>
        <v>3596225.3000000003</v>
      </c>
      <c r="F26" s="26">
        <f>'2-тиркеме'!J51+'2-тиркеме'!J54</f>
        <v>4112625</v>
      </c>
    </row>
    <row r="27" spans="1:6" ht="12" customHeight="1" x14ac:dyDescent="0.2">
      <c r="A27" s="25" t="s">
        <v>44</v>
      </c>
      <c r="B27" s="33"/>
      <c r="C27" s="33"/>
      <c r="D27" s="33"/>
      <c r="E27" s="33"/>
      <c r="F27" s="33"/>
    </row>
    <row r="28" spans="1:6" ht="12" customHeight="1" x14ac:dyDescent="0.2">
      <c r="A28" s="25" t="s">
        <v>5</v>
      </c>
      <c r="B28" s="33"/>
      <c r="C28" s="33"/>
      <c r="D28" s="33"/>
      <c r="E28" s="33"/>
      <c r="F28" s="33"/>
    </row>
    <row r="29" spans="1:6" ht="12" customHeight="1" x14ac:dyDescent="0.2">
      <c r="A29" s="133" t="s">
        <v>237</v>
      </c>
      <c r="B29" s="3">
        <f>B26+B27+B28</f>
        <v>2428311.6</v>
      </c>
      <c r="C29" s="3">
        <f>C26+C27+C28</f>
        <v>2512610.5</v>
      </c>
      <c r="D29" s="3">
        <f t="shared" ref="D29:F29" si="2">D26+D27+D28</f>
        <v>3079957.5</v>
      </c>
      <c r="E29" s="3">
        <f t="shared" si="2"/>
        <v>3596225.3000000003</v>
      </c>
      <c r="F29" s="3">
        <f t="shared" si="2"/>
        <v>4112625</v>
      </c>
    </row>
    <row r="30" spans="1:6" ht="12" customHeight="1" x14ac:dyDescent="0.2">
      <c r="A30" s="39" t="s">
        <v>6</v>
      </c>
      <c r="B30" s="33"/>
      <c r="C30" s="33"/>
      <c r="D30" s="33"/>
      <c r="E30" s="33"/>
      <c r="F30" s="33"/>
    </row>
    <row r="31" spans="1:6" ht="33.75" customHeight="1" x14ac:dyDescent="0.2">
      <c r="A31" s="34" t="s">
        <v>48</v>
      </c>
      <c r="B31" s="49">
        <v>0.65</v>
      </c>
      <c r="C31" s="49">
        <v>0.67</v>
      </c>
      <c r="D31" s="49">
        <v>0.68</v>
      </c>
      <c r="E31" s="49">
        <v>0.69</v>
      </c>
      <c r="F31" s="49">
        <v>0.7</v>
      </c>
    </row>
    <row r="32" spans="1:6" ht="63.95" customHeight="1" x14ac:dyDescent="0.2">
      <c r="A32" s="25" t="s">
        <v>49</v>
      </c>
      <c r="B32" s="49">
        <v>0.7</v>
      </c>
      <c r="C32" s="49">
        <v>0.72</v>
      </c>
      <c r="D32" s="49">
        <v>0.75</v>
      </c>
      <c r="E32" s="49">
        <v>0.78</v>
      </c>
      <c r="F32" s="49">
        <v>0.8</v>
      </c>
    </row>
    <row r="33" spans="1:6" ht="42.75" customHeight="1" x14ac:dyDescent="0.2">
      <c r="A33" s="34" t="s">
        <v>50</v>
      </c>
      <c r="B33" s="49">
        <v>0.55000000000000004</v>
      </c>
      <c r="C33" s="49">
        <v>0.57999999999999996</v>
      </c>
      <c r="D33" s="49">
        <v>0.6</v>
      </c>
      <c r="E33" s="49">
        <v>0.62</v>
      </c>
      <c r="F33" s="49">
        <v>0.64</v>
      </c>
    </row>
    <row r="34" spans="1:6" ht="59.45" hidden="1" customHeight="1" x14ac:dyDescent="0.2">
      <c r="A34" s="143" t="s">
        <v>51</v>
      </c>
      <c r="B34" s="144"/>
      <c r="C34" s="145" t="s">
        <v>52</v>
      </c>
      <c r="D34" s="146"/>
      <c r="E34" s="146"/>
      <c r="F34" s="147"/>
    </row>
    <row r="35" spans="1:6" ht="12.75" hidden="1" customHeight="1" x14ac:dyDescent="0.2">
      <c r="A35" s="25" t="s">
        <v>36</v>
      </c>
      <c r="B35" s="27"/>
      <c r="C35" s="27"/>
      <c r="D35" s="27"/>
      <c r="E35" s="27"/>
      <c r="F35" s="28"/>
    </row>
    <row r="36" spans="1:6" ht="12" hidden="1" customHeight="1" x14ac:dyDescent="0.2">
      <c r="A36" s="25" t="s">
        <v>44</v>
      </c>
      <c r="B36" s="33"/>
      <c r="C36" s="33"/>
      <c r="D36" s="33"/>
      <c r="E36" s="33"/>
      <c r="F36" s="33"/>
    </row>
    <row r="37" spans="1:6" ht="12" hidden="1" customHeight="1" x14ac:dyDescent="0.2">
      <c r="A37" s="25" t="s">
        <v>5</v>
      </c>
      <c r="B37" s="33"/>
      <c r="C37" s="33"/>
      <c r="D37" s="33"/>
      <c r="E37" s="33"/>
      <c r="F37" s="33"/>
    </row>
    <row r="38" spans="1:6" ht="12" hidden="1" customHeight="1" x14ac:dyDescent="0.2">
      <c r="A38" s="30" t="s">
        <v>53</v>
      </c>
      <c r="B38" s="37"/>
      <c r="C38" s="37"/>
      <c r="D38" s="37"/>
      <c r="E38" s="37"/>
      <c r="F38" s="38"/>
    </row>
    <row r="39" spans="1:6" ht="12" hidden="1" customHeight="1" x14ac:dyDescent="0.2">
      <c r="A39" s="39" t="s">
        <v>6</v>
      </c>
      <c r="B39" s="33"/>
      <c r="C39" s="33"/>
      <c r="D39" s="33"/>
      <c r="E39" s="33"/>
      <c r="F39" s="33"/>
    </row>
    <row r="40" spans="1:6" ht="32.1" hidden="1" customHeight="1" x14ac:dyDescent="0.2">
      <c r="A40" s="34" t="s">
        <v>54</v>
      </c>
      <c r="B40" s="35">
        <v>0.65</v>
      </c>
      <c r="C40" s="35">
        <v>0.65</v>
      </c>
      <c r="D40" s="35">
        <v>0.65</v>
      </c>
      <c r="E40" s="35">
        <v>0.65</v>
      </c>
      <c r="F40" s="35">
        <v>0.65</v>
      </c>
    </row>
    <row r="41" spans="1:6" ht="32.1" hidden="1" customHeight="1" x14ac:dyDescent="0.2">
      <c r="A41" s="34" t="s">
        <v>55</v>
      </c>
      <c r="B41" s="35">
        <v>0.65</v>
      </c>
      <c r="C41" s="35">
        <v>0.65</v>
      </c>
      <c r="D41" s="35">
        <v>0.65</v>
      </c>
      <c r="E41" s="35">
        <v>0.65</v>
      </c>
      <c r="F41" s="35">
        <v>0.65</v>
      </c>
    </row>
    <row r="42" spans="1:6" ht="43.35" hidden="1" customHeight="1" x14ac:dyDescent="0.2">
      <c r="A42" s="145" t="s">
        <v>56</v>
      </c>
      <c r="B42" s="147"/>
      <c r="C42" s="145" t="s">
        <v>57</v>
      </c>
      <c r="D42" s="146"/>
      <c r="E42" s="146"/>
      <c r="F42" s="147"/>
    </row>
    <row r="43" spans="1:6" ht="12.2" hidden="1" customHeight="1" x14ac:dyDescent="0.2">
      <c r="A43" s="25" t="s">
        <v>36</v>
      </c>
      <c r="B43" s="27"/>
      <c r="C43" s="27"/>
      <c r="D43" s="27"/>
      <c r="E43" s="27"/>
      <c r="F43" s="28"/>
    </row>
    <row r="44" spans="1:6" ht="12" hidden="1" customHeight="1" x14ac:dyDescent="0.2">
      <c r="A44" s="25" t="s">
        <v>44</v>
      </c>
      <c r="B44" s="33"/>
      <c r="C44" s="33"/>
      <c r="D44" s="33"/>
      <c r="E44" s="33"/>
      <c r="F44" s="33"/>
    </row>
    <row r="45" spans="1:6" ht="12" hidden="1" customHeight="1" x14ac:dyDescent="0.2">
      <c r="A45" s="25" t="s">
        <v>5</v>
      </c>
      <c r="B45" s="33"/>
      <c r="C45" s="33"/>
      <c r="D45" s="33"/>
      <c r="E45" s="33"/>
      <c r="F45" s="33"/>
    </row>
    <row r="46" spans="1:6" ht="12" hidden="1" customHeight="1" x14ac:dyDescent="0.2">
      <c r="A46" s="30" t="s">
        <v>58</v>
      </c>
      <c r="B46" s="37"/>
      <c r="C46" s="37"/>
      <c r="D46" s="37"/>
      <c r="E46" s="37"/>
      <c r="F46" s="38"/>
    </row>
    <row r="47" spans="1:6" ht="12" hidden="1" customHeight="1" x14ac:dyDescent="0.2">
      <c r="A47" s="32" t="s">
        <v>38</v>
      </c>
      <c r="B47" s="33"/>
      <c r="C47" s="33"/>
      <c r="D47" s="33"/>
      <c r="E47" s="33"/>
      <c r="F47" s="33"/>
    </row>
    <row r="48" spans="1:6" ht="32.1" hidden="1" customHeight="1" x14ac:dyDescent="0.2">
      <c r="A48" s="34" t="s">
        <v>59</v>
      </c>
      <c r="B48" s="40">
        <v>1900</v>
      </c>
      <c r="C48" s="40">
        <v>1950</v>
      </c>
      <c r="D48" s="40">
        <v>1950</v>
      </c>
      <c r="E48" s="40">
        <v>1950</v>
      </c>
      <c r="F48" s="40">
        <v>1950</v>
      </c>
    </row>
    <row r="49" spans="1:6" ht="70.7" hidden="1" customHeight="1" x14ac:dyDescent="0.2">
      <c r="A49" s="143" t="s">
        <v>60</v>
      </c>
      <c r="B49" s="144"/>
      <c r="C49" s="145" t="s">
        <v>61</v>
      </c>
      <c r="D49" s="146"/>
      <c r="E49" s="146"/>
      <c r="F49" s="147"/>
    </row>
    <row r="50" spans="1:6" ht="15.2" hidden="1" customHeight="1" x14ac:dyDescent="0.2">
      <c r="A50" s="25" t="s">
        <v>36</v>
      </c>
      <c r="B50" s="27"/>
      <c r="C50" s="27"/>
      <c r="D50" s="27"/>
      <c r="E50" s="27"/>
      <c r="F50" s="28"/>
    </row>
    <row r="51" spans="1:6" ht="12" hidden="1" customHeight="1" x14ac:dyDescent="0.2">
      <c r="A51" s="25" t="s">
        <v>44</v>
      </c>
      <c r="B51" s="33"/>
      <c r="C51" s="33"/>
      <c r="D51" s="33"/>
      <c r="E51" s="33"/>
      <c r="F51" s="33"/>
    </row>
    <row r="52" spans="1:6" ht="12" hidden="1" customHeight="1" x14ac:dyDescent="0.2">
      <c r="A52" s="25" t="s">
        <v>5</v>
      </c>
      <c r="B52" s="33"/>
      <c r="C52" s="33"/>
      <c r="D52" s="33"/>
      <c r="E52" s="33"/>
      <c r="F52" s="33"/>
    </row>
    <row r="53" spans="1:6" ht="12" hidden="1" customHeight="1" x14ac:dyDescent="0.2">
      <c r="A53" s="30" t="s">
        <v>62</v>
      </c>
      <c r="B53" s="37"/>
      <c r="C53" s="37"/>
      <c r="D53" s="37"/>
      <c r="E53" s="37"/>
      <c r="F53" s="38"/>
    </row>
    <row r="54" spans="1:6" ht="12" hidden="1" customHeight="1" x14ac:dyDescent="0.2">
      <c r="A54" s="32" t="s">
        <v>38</v>
      </c>
      <c r="B54" s="33"/>
      <c r="C54" s="33"/>
      <c r="D54" s="33"/>
      <c r="E54" s="33"/>
      <c r="F54" s="33"/>
    </row>
    <row r="55" spans="1:6" ht="32.1" hidden="1" customHeight="1" x14ac:dyDescent="0.2">
      <c r="A55" s="34" t="s">
        <v>63</v>
      </c>
      <c r="B55" s="35">
        <v>0.9</v>
      </c>
      <c r="C55" s="35">
        <v>0.9</v>
      </c>
      <c r="D55" s="35">
        <v>0.9</v>
      </c>
      <c r="E55" s="35">
        <v>0.9</v>
      </c>
      <c r="F55" s="35">
        <v>0.9</v>
      </c>
    </row>
    <row r="56" spans="1:6" ht="44.25" customHeight="1" x14ac:dyDescent="0.2">
      <c r="A56" s="152" t="s">
        <v>238</v>
      </c>
      <c r="B56" s="147"/>
      <c r="C56" s="145" t="s">
        <v>64</v>
      </c>
      <c r="D56" s="146"/>
      <c r="E56" s="146"/>
      <c r="F56" s="147"/>
    </row>
    <row r="57" spans="1:6" ht="12" customHeight="1" x14ac:dyDescent="0.2">
      <c r="A57" s="25" t="s">
        <v>36</v>
      </c>
      <c r="B57" s="27">
        <f>'2-тиркеме'!F86</f>
        <v>712661.7</v>
      </c>
      <c r="C57" s="27">
        <f>'2-тиркеме'!G86</f>
        <v>819560.9</v>
      </c>
      <c r="D57" s="27">
        <f>'2-тиркеме'!H86</f>
        <v>942495</v>
      </c>
      <c r="E57" s="27">
        <f>'2-тиркеме'!I86</f>
        <v>1083869.3</v>
      </c>
      <c r="F57" s="27">
        <f>'2-тиркеме'!J86</f>
        <v>1246449.7</v>
      </c>
    </row>
    <row r="58" spans="1:6" ht="12" customHeight="1" x14ac:dyDescent="0.2">
      <c r="A58" s="25" t="s">
        <v>44</v>
      </c>
      <c r="B58" s="33"/>
      <c r="C58" s="33"/>
      <c r="D58" s="33"/>
      <c r="E58" s="33"/>
      <c r="F58" s="33"/>
    </row>
    <row r="59" spans="1:6" ht="12" customHeight="1" x14ac:dyDescent="0.2">
      <c r="A59" s="25" t="s">
        <v>5</v>
      </c>
      <c r="B59" s="33"/>
      <c r="C59" s="33"/>
      <c r="D59" s="33"/>
      <c r="E59" s="33"/>
      <c r="F59" s="33"/>
    </row>
    <row r="60" spans="1:6" ht="12" customHeight="1" x14ac:dyDescent="0.2">
      <c r="A60" s="133" t="s">
        <v>23</v>
      </c>
      <c r="B60" s="3">
        <f>B57+B58+B59</f>
        <v>712661.7</v>
      </c>
      <c r="C60" s="3">
        <f>C57+C58+C59</f>
        <v>819560.9</v>
      </c>
      <c r="D60" s="3">
        <f t="shared" ref="D60:F60" si="3">D57+D58+D59</f>
        <v>942495</v>
      </c>
      <c r="E60" s="3">
        <f t="shared" si="3"/>
        <v>1083869.3</v>
      </c>
      <c r="F60" s="3">
        <f t="shared" si="3"/>
        <v>1246449.7</v>
      </c>
    </row>
    <row r="61" spans="1:6" ht="12" customHeight="1" x14ac:dyDescent="0.2">
      <c r="A61" s="32" t="s">
        <v>38</v>
      </c>
      <c r="B61" s="33"/>
      <c r="C61" s="33"/>
      <c r="D61" s="33"/>
      <c r="E61" s="33"/>
      <c r="F61" s="33"/>
    </row>
    <row r="62" spans="1:6" ht="32.1" customHeight="1" x14ac:dyDescent="0.2">
      <c r="A62" s="34" t="s">
        <v>65</v>
      </c>
      <c r="B62" s="50" t="s">
        <v>141</v>
      </c>
      <c r="C62" s="50" t="s">
        <v>141</v>
      </c>
      <c r="D62" s="50" t="s">
        <v>141</v>
      </c>
      <c r="E62" s="50" t="s">
        <v>141</v>
      </c>
      <c r="F62" s="50" t="s">
        <v>141</v>
      </c>
    </row>
    <row r="63" spans="1:6" ht="32.450000000000003" customHeight="1" x14ac:dyDescent="0.2">
      <c r="A63" s="148" t="s">
        <v>239</v>
      </c>
      <c r="B63" s="144"/>
      <c r="C63" s="145" t="s">
        <v>66</v>
      </c>
      <c r="D63" s="146"/>
      <c r="E63" s="146"/>
      <c r="F63" s="147"/>
    </row>
    <row r="64" spans="1:6" ht="12" customHeight="1" x14ac:dyDescent="0.2">
      <c r="A64" s="25" t="s">
        <v>36</v>
      </c>
      <c r="B64" s="29"/>
      <c r="C64" s="29"/>
      <c r="D64" s="29"/>
      <c r="E64" s="29"/>
      <c r="F64" s="29"/>
    </row>
    <row r="65" spans="1:6" ht="12" customHeight="1" x14ac:dyDescent="0.2">
      <c r="A65" s="25" t="s">
        <v>44</v>
      </c>
      <c r="B65" s="27">
        <f>'2-тиркеме'!F92</f>
        <v>249933.4</v>
      </c>
      <c r="C65" s="27">
        <f>'2-тиркеме'!G92</f>
        <v>259120.8</v>
      </c>
      <c r="D65" s="27">
        <f>'2-тиркеме'!H92</f>
        <v>287378.09999999998</v>
      </c>
      <c r="E65" s="27">
        <f>'2-тиркеме'!I92</f>
        <v>304620.79999999999</v>
      </c>
      <c r="F65" s="27">
        <f>'2-тиркеме'!J92</f>
        <v>322898.09999999998</v>
      </c>
    </row>
    <row r="66" spans="1:6" ht="12" customHeight="1" x14ac:dyDescent="0.2">
      <c r="A66" s="25" t="s">
        <v>5</v>
      </c>
      <c r="B66" s="33"/>
      <c r="C66" s="33"/>
      <c r="D66" s="33"/>
      <c r="E66" s="33"/>
      <c r="F66" s="33"/>
    </row>
    <row r="67" spans="1:6" ht="12" customHeight="1" x14ac:dyDescent="0.2">
      <c r="A67" s="133" t="s">
        <v>240</v>
      </c>
      <c r="B67" s="3">
        <f>B64+B65+B66</f>
        <v>249933.4</v>
      </c>
      <c r="C67" s="3">
        <f>C64+C65+C66</f>
        <v>259120.8</v>
      </c>
      <c r="D67" s="3">
        <f t="shared" ref="D67:F67" si="4">D64+D65+D66</f>
        <v>287378.09999999998</v>
      </c>
      <c r="E67" s="3">
        <f t="shared" si="4"/>
        <v>304620.79999999999</v>
      </c>
      <c r="F67" s="3">
        <f t="shared" si="4"/>
        <v>322898.09999999998</v>
      </c>
    </row>
    <row r="68" spans="1:6" ht="12" customHeight="1" x14ac:dyDescent="0.2">
      <c r="A68" s="32" t="s">
        <v>38</v>
      </c>
      <c r="B68" s="33"/>
      <c r="C68" s="33"/>
      <c r="D68" s="33"/>
      <c r="E68" s="33"/>
      <c r="F68" s="33"/>
    </row>
    <row r="69" spans="1:6" ht="24" customHeight="1" x14ac:dyDescent="0.2">
      <c r="A69" s="34" t="s">
        <v>67</v>
      </c>
      <c r="B69" s="36">
        <v>1</v>
      </c>
      <c r="C69" s="36">
        <v>1</v>
      </c>
      <c r="D69" s="36">
        <v>1</v>
      </c>
      <c r="E69" s="36">
        <v>1</v>
      </c>
      <c r="F69" s="36">
        <v>1</v>
      </c>
    </row>
    <row r="70" spans="1:6" ht="40.35" hidden="1" customHeight="1" x14ac:dyDescent="0.2">
      <c r="A70" s="145" t="s">
        <v>68</v>
      </c>
      <c r="B70" s="147"/>
      <c r="C70" s="145" t="s">
        <v>69</v>
      </c>
      <c r="D70" s="146"/>
      <c r="E70" s="146"/>
      <c r="F70" s="147"/>
    </row>
    <row r="71" spans="1:6" ht="12.2" hidden="1" customHeight="1" x14ac:dyDescent="0.2">
      <c r="A71" s="25" t="s">
        <v>36</v>
      </c>
      <c r="B71" s="29"/>
      <c r="C71" s="29"/>
      <c r="D71" s="29"/>
      <c r="E71" s="29"/>
      <c r="F71" s="29"/>
    </row>
    <row r="72" spans="1:6" ht="12" hidden="1" customHeight="1" x14ac:dyDescent="0.2">
      <c r="A72" s="25" t="s">
        <v>44</v>
      </c>
      <c r="B72" s="27"/>
      <c r="C72" s="27"/>
      <c r="D72" s="27"/>
      <c r="E72" s="27"/>
      <c r="F72" s="28"/>
    </row>
    <row r="73" spans="1:6" ht="12" hidden="1" customHeight="1" x14ac:dyDescent="0.2">
      <c r="A73" s="25" t="s">
        <v>5</v>
      </c>
      <c r="B73" s="33"/>
      <c r="C73" s="33"/>
      <c r="D73" s="33"/>
      <c r="E73" s="33"/>
      <c r="F73" s="33"/>
    </row>
    <row r="74" spans="1:6" ht="12" hidden="1" customHeight="1" x14ac:dyDescent="0.2">
      <c r="A74" s="30" t="s">
        <v>70</v>
      </c>
      <c r="B74" s="37"/>
      <c r="C74" s="37"/>
      <c r="D74" s="37"/>
      <c r="E74" s="37"/>
      <c r="F74" s="38"/>
    </row>
    <row r="75" spans="1:6" ht="12" hidden="1" customHeight="1" x14ac:dyDescent="0.2">
      <c r="A75" s="32" t="s">
        <v>38</v>
      </c>
      <c r="B75" s="33"/>
      <c r="C75" s="33"/>
      <c r="D75" s="33"/>
      <c r="E75" s="33"/>
      <c r="F75" s="33"/>
    </row>
    <row r="76" spans="1:6" ht="24" hidden="1" customHeight="1" x14ac:dyDescent="0.2">
      <c r="A76" s="34" t="s">
        <v>67</v>
      </c>
      <c r="B76" s="36">
        <v>0.95</v>
      </c>
      <c r="C76" s="36">
        <v>0.95</v>
      </c>
      <c r="D76" s="36">
        <v>0.95</v>
      </c>
      <c r="E76" s="36">
        <v>0.95</v>
      </c>
      <c r="F76" s="36">
        <v>0.95</v>
      </c>
    </row>
    <row r="77" spans="1:6" ht="50.85" hidden="1" customHeight="1" x14ac:dyDescent="0.2">
      <c r="A77" s="143" t="s">
        <v>71</v>
      </c>
      <c r="B77" s="144"/>
      <c r="C77" s="149" t="s">
        <v>72</v>
      </c>
      <c r="D77" s="150"/>
      <c r="E77" s="150"/>
      <c r="F77" s="151"/>
    </row>
    <row r="78" spans="1:6" ht="14.85" hidden="1" customHeight="1" x14ac:dyDescent="0.2">
      <c r="A78" s="25" t="s">
        <v>36</v>
      </c>
      <c r="B78" s="27">
        <f>'2-тиркеме'!F110</f>
        <v>0</v>
      </c>
      <c r="C78" s="27">
        <f>'2-тиркеме'!G110</f>
        <v>0</v>
      </c>
      <c r="D78" s="27">
        <f>'2-тиркеме'!H110</f>
        <v>0</v>
      </c>
      <c r="E78" s="27">
        <f>'2-тиркеме'!I110</f>
        <v>0</v>
      </c>
      <c r="F78" s="27">
        <f>'2-тиркеме'!J110</f>
        <v>0</v>
      </c>
    </row>
    <row r="79" spans="1:6" ht="12" hidden="1" customHeight="1" x14ac:dyDescent="0.2">
      <c r="A79" s="25" t="s">
        <v>44</v>
      </c>
      <c r="B79" s="33"/>
      <c r="C79" s="33"/>
      <c r="D79" s="33"/>
      <c r="E79" s="33"/>
      <c r="F79" s="33"/>
    </row>
    <row r="80" spans="1:6" ht="12" hidden="1" customHeight="1" x14ac:dyDescent="0.2">
      <c r="A80" s="25" t="s">
        <v>5</v>
      </c>
      <c r="B80" s="33"/>
      <c r="C80" s="33"/>
      <c r="D80" s="33"/>
      <c r="E80" s="33"/>
      <c r="F80" s="33"/>
    </row>
    <row r="81" spans="1:6" ht="12" hidden="1" customHeight="1" x14ac:dyDescent="0.2">
      <c r="A81" s="30" t="s">
        <v>73</v>
      </c>
      <c r="B81" s="3">
        <f>B78+B79+B80</f>
        <v>0</v>
      </c>
      <c r="C81" s="3">
        <f>C78+C79+C80</f>
        <v>0</v>
      </c>
      <c r="D81" s="3">
        <f t="shared" ref="D81:F81" si="5">D78+D79+D80</f>
        <v>0</v>
      </c>
      <c r="E81" s="3">
        <f t="shared" si="5"/>
        <v>0</v>
      </c>
      <c r="F81" s="3">
        <f t="shared" si="5"/>
        <v>0</v>
      </c>
    </row>
    <row r="82" spans="1:6" ht="12" hidden="1" customHeight="1" x14ac:dyDescent="0.2">
      <c r="A82" s="32" t="s">
        <v>38</v>
      </c>
      <c r="B82" s="33"/>
      <c r="C82" s="33"/>
      <c r="D82" s="33"/>
      <c r="E82" s="33"/>
      <c r="F82" s="33"/>
    </row>
    <row r="83" spans="1:6" ht="32.1" hidden="1" customHeight="1" x14ac:dyDescent="0.2">
      <c r="A83" s="34" t="s">
        <v>74</v>
      </c>
      <c r="B83" s="35">
        <v>1</v>
      </c>
      <c r="C83" s="35">
        <v>1</v>
      </c>
      <c r="D83" s="35">
        <v>1</v>
      </c>
      <c r="E83" s="35">
        <v>1</v>
      </c>
      <c r="F83" s="35">
        <v>1</v>
      </c>
    </row>
    <row r="84" spans="1:6" ht="33.950000000000003" hidden="1" customHeight="1" x14ac:dyDescent="0.2">
      <c r="A84" s="143" t="s">
        <v>75</v>
      </c>
      <c r="B84" s="144"/>
      <c r="C84" s="145" t="s">
        <v>76</v>
      </c>
      <c r="D84" s="146"/>
      <c r="E84" s="146"/>
      <c r="F84" s="147"/>
    </row>
    <row r="85" spans="1:6" ht="12" hidden="1" customHeight="1" x14ac:dyDescent="0.2">
      <c r="A85" s="25" t="s">
        <v>36</v>
      </c>
      <c r="B85" s="26"/>
      <c r="C85" s="29"/>
      <c r="D85" s="29"/>
      <c r="E85" s="29"/>
      <c r="F85" s="29"/>
    </row>
    <row r="86" spans="1:6" ht="12" hidden="1" customHeight="1" x14ac:dyDescent="0.2">
      <c r="A86" s="25" t="s">
        <v>44</v>
      </c>
      <c r="B86" s="33"/>
      <c r="C86" s="33"/>
      <c r="D86" s="33"/>
      <c r="E86" s="33"/>
      <c r="F86" s="33"/>
    </row>
    <row r="87" spans="1:6" ht="12" hidden="1" customHeight="1" x14ac:dyDescent="0.2">
      <c r="A87" s="25" t="s">
        <v>5</v>
      </c>
      <c r="B87" s="33"/>
      <c r="C87" s="33"/>
      <c r="D87" s="33"/>
      <c r="E87" s="33"/>
      <c r="F87" s="33"/>
    </row>
    <row r="88" spans="1:6" ht="12" hidden="1" customHeight="1" x14ac:dyDescent="0.2">
      <c r="A88" s="30" t="s">
        <v>77</v>
      </c>
      <c r="B88" s="31"/>
      <c r="C88" s="41" t="s">
        <v>78</v>
      </c>
      <c r="D88" s="41" t="s">
        <v>78</v>
      </c>
      <c r="E88" s="41" t="s">
        <v>78</v>
      </c>
      <c r="F88" s="41" t="s">
        <v>78</v>
      </c>
    </row>
    <row r="89" spans="1:6" ht="12" hidden="1" customHeight="1" x14ac:dyDescent="0.2">
      <c r="A89" s="32" t="s">
        <v>38</v>
      </c>
      <c r="B89" s="33"/>
      <c r="C89" s="33"/>
      <c r="D89" s="33"/>
      <c r="E89" s="33"/>
      <c r="F89" s="33"/>
    </row>
    <row r="90" spans="1:6" ht="24" hidden="1" customHeight="1" x14ac:dyDescent="0.2">
      <c r="A90" s="34" t="s">
        <v>79</v>
      </c>
      <c r="B90" s="36">
        <v>1</v>
      </c>
      <c r="C90" s="42"/>
      <c r="D90" s="42"/>
      <c r="E90" s="42"/>
      <c r="F90" s="42"/>
    </row>
    <row r="91" spans="1:6" ht="43.7" hidden="1" customHeight="1" x14ac:dyDescent="0.2">
      <c r="A91" s="145" t="s">
        <v>80</v>
      </c>
      <c r="B91" s="147"/>
      <c r="C91" s="145" t="s">
        <v>81</v>
      </c>
      <c r="D91" s="146"/>
      <c r="E91" s="146"/>
      <c r="F91" s="147"/>
    </row>
    <row r="92" spans="1:6" ht="13.7" hidden="1" customHeight="1" x14ac:dyDescent="0.2">
      <c r="A92" s="25" t="s">
        <v>36</v>
      </c>
      <c r="B92" s="28"/>
      <c r="C92" s="28"/>
      <c r="D92" s="28"/>
      <c r="E92" s="28"/>
      <c r="F92" s="43"/>
    </row>
    <row r="93" spans="1:6" ht="12" hidden="1" customHeight="1" x14ac:dyDescent="0.2">
      <c r="A93" s="25" t="s">
        <v>44</v>
      </c>
      <c r="B93" s="33"/>
      <c r="C93" s="33"/>
      <c r="D93" s="33"/>
      <c r="E93" s="33"/>
      <c r="F93" s="33"/>
    </row>
    <row r="94" spans="1:6" ht="12" hidden="1" customHeight="1" x14ac:dyDescent="0.2">
      <c r="A94" s="25" t="s">
        <v>5</v>
      </c>
      <c r="B94" s="33"/>
      <c r="C94" s="33"/>
      <c r="D94" s="33"/>
      <c r="E94" s="33"/>
      <c r="F94" s="33"/>
    </row>
    <row r="95" spans="1:6" ht="12" hidden="1" customHeight="1" x14ac:dyDescent="0.2">
      <c r="A95" s="30" t="s">
        <v>82</v>
      </c>
      <c r="B95" s="38"/>
      <c r="C95" s="38"/>
      <c r="D95" s="38"/>
      <c r="E95" s="38"/>
      <c r="F95" s="44"/>
    </row>
    <row r="96" spans="1:6" ht="12" hidden="1" customHeight="1" x14ac:dyDescent="0.2">
      <c r="A96" s="32" t="s">
        <v>38</v>
      </c>
      <c r="B96" s="33"/>
      <c r="C96" s="33"/>
      <c r="D96" s="33"/>
      <c r="E96" s="33"/>
      <c r="F96" s="33"/>
    </row>
    <row r="97" spans="1:6" ht="42.75" hidden="1" customHeight="1" x14ac:dyDescent="0.2">
      <c r="A97" s="25" t="s">
        <v>83</v>
      </c>
      <c r="B97" s="45">
        <v>714</v>
      </c>
      <c r="C97" s="45">
        <v>714</v>
      </c>
      <c r="D97" s="45">
        <v>714</v>
      </c>
      <c r="E97" s="45">
        <v>714</v>
      </c>
      <c r="F97" s="45">
        <v>714</v>
      </c>
    </row>
    <row r="99" spans="1:6" customFormat="1" x14ac:dyDescent="0.2">
      <c r="A99" s="16" t="s">
        <v>233</v>
      </c>
      <c r="B99" s="16"/>
      <c r="C99" s="16"/>
      <c r="D99" s="16"/>
      <c r="E99" s="16"/>
      <c r="F99" s="16"/>
    </row>
    <row r="100" spans="1:6" customFormat="1" x14ac:dyDescent="0.2">
      <c r="A100" s="16" t="s">
        <v>234</v>
      </c>
      <c r="B100" s="16"/>
      <c r="C100" s="16"/>
      <c r="D100" s="16"/>
      <c r="E100" s="16"/>
      <c r="F100" s="16"/>
    </row>
    <row r="101" spans="1:6" customFormat="1" x14ac:dyDescent="0.2">
      <c r="A101" s="16"/>
      <c r="B101" s="16"/>
      <c r="C101" s="16"/>
      <c r="D101" s="16"/>
      <c r="E101" s="16"/>
      <c r="F101" s="16"/>
    </row>
    <row r="102" spans="1:6" customFormat="1" x14ac:dyDescent="0.2">
      <c r="B102" s="16"/>
      <c r="C102" s="16"/>
      <c r="D102" s="16"/>
      <c r="E102" s="16"/>
      <c r="F102" s="16"/>
    </row>
    <row r="103" spans="1:6" customFormat="1" x14ac:dyDescent="0.2">
      <c r="A103" s="16" t="s">
        <v>235</v>
      </c>
      <c r="B103" s="16"/>
      <c r="C103" s="16"/>
      <c r="D103" s="16"/>
      <c r="E103" s="16"/>
      <c r="F103" s="16"/>
    </row>
  </sheetData>
  <mergeCells count="28">
    <mergeCell ref="A7:B7"/>
    <mergeCell ref="C7:F7"/>
    <mergeCell ref="A6:F6"/>
    <mergeCell ref="F1:F5"/>
    <mergeCell ref="A8:B8"/>
    <mergeCell ref="C8:F8"/>
    <mergeCell ref="A18:B18"/>
    <mergeCell ref="C18:F18"/>
    <mergeCell ref="A25:B25"/>
    <mergeCell ref="C25:F25"/>
    <mergeCell ref="A34:B34"/>
    <mergeCell ref="C34:F34"/>
    <mergeCell ref="A42:B42"/>
    <mergeCell ref="C42:F42"/>
    <mergeCell ref="A49:B49"/>
    <mergeCell ref="C49:F49"/>
    <mergeCell ref="A56:B56"/>
    <mergeCell ref="C56:F56"/>
    <mergeCell ref="A84:B84"/>
    <mergeCell ref="C84:F84"/>
    <mergeCell ref="A91:B91"/>
    <mergeCell ref="C91:F91"/>
    <mergeCell ref="A63:B63"/>
    <mergeCell ref="C63:F63"/>
    <mergeCell ref="A70:B70"/>
    <mergeCell ref="C70:F70"/>
    <mergeCell ref="A77:B77"/>
    <mergeCell ref="C77:F77"/>
  </mergeCells>
  <pageMargins left="0.70866141732283472" right="0" top="0.74803149606299213" bottom="0" header="0.31496062992125984" footer="0.31496062992125984"/>
  <pageSetup paperSize="9" scale="8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82"/>
  <sheetViews>
    <sheetView zoomScale="145" zoomScaleNormal="145" workbookViewId="0">
      <selection activeCell="A60" sqref="A60"/>
    </sheetView>
  </sheetViews>
  <sheetFormatPr defaultRowHeight="12.75" x14ac:dyDescent="0.2"/>
  <cols>
    <col min="1" max="1" width="43.33203125" style="21" customWidth="1"/>
    <col min="2" max="2" width="14.5" style="21" customWidth="1"/>
    <col min="3" max="3" width="17.5" style="21" customWidth="1"/>
    <col min="4" max="4" width="17.33203125" style="21" customWidth="1"/>
    <col min="5" max="5" width="17.5" style="21" customWidth="1"/>
    <col min="6" max="6" width="17.33203125" style="21" customWidth="1"/>
    <col min="7" max="16384" width="9.33203125" style="21"/>
  </cols>
  <sheetData>
    <row r="1" spans="1:6" ht="16.5" customHeight="1" x14ac:dyDescent="0.2">
      <c r="A1" s="92"/>
      <c r="B1" s="92"/>
      <c r="C1" s="92"/>
      <c r="D1" s="92"/>
      <c r="E1" s="51"/>
      <c r="F1" s="166" t="s">
        <v>145</v>
      </c>
    </row>
    <row r="2" spans="1:6" ht="16.5" customHeight="1" x14ac:dyDescent="0.2">
      <c r="A2" s="95"/>
      <c r="B2" s="95"/>
      <c r="C2" s="95"/>
      <c r="D2" s="95"/>
      <c r="E2" s="95"/>
      <c r="F2" s="166"/>
    </row>
    <row r="3" spans="1:6" ht="16.5" customHeight="1" x14ac:dyDescent="0.2">
      <c r="A3" s="95"/>
      <c r="B3" s="95"/>
      <c r="C3" s="95"/>
      <c r="D3" s="95"/>
      <c r="E3" s="95"/>
      <c r="F3" s="166"/>
    </row>
    <row r="4" spans="1:6" ht="16.5" customHeight="1" x14ac:dyDescent="0.2">
      <c r="A4" s="95"/>
      <c r="B4" s="95"/>
      <c r="C4" s="95"/>
      <c r="D4" s="95"/>
      <c r="E4" s="95"/>
      <c r="F4" s="166"/>
    </row>
    <row r="5" spans="1:6" ht="16.5" customHeight="1" x14ac:dyDescent="0.2">
      <c r="A5" s="95"/>
      <c r="B5" s="95"/>
      <c r="C5" s="95"/>
      <c r="D5" s="95"/>
      <c r="E5" s="95"/>
      <c r="F5" s="166"/>
    </row>
    <row r="6" spans="1:6" ht="31.5" customHeight="1" x14ac:dyDescent="0.2">
      <c r="A6" s="164" t="s">
        <v>84</v>
      </c>
      <c r="B6" s="165"/>
      <c r="C6" s="165"/>
      <c r="D6" s="165"/>
      <c r="E6" s="165"/>
      <c r="F6" s="165"/>
    </row>
    <row r="7" spans="1:6" ht="25.5" customHeight="1" x14ac:dyDescent="0.2">
      <c r="A7" s="158" t="s">
        <v>85</v>
      </c>
      <c r="B7" s="159"/>
      <c r="C7" s="158" t="s">
        <v>86</v>
      </c>
      <c r="D7" s="160"/>
      <c r="E7" s="160"/>
      <c r="F7" s="159"/>
    </row>
    <row r="8" spans="1:6" ht="33" customHeight="1" x14ac:dyDescent="0.2">
      <c r="A8" s="167" t="s">
        <v>87</v>
      </c>
      <c r="B8" s="168"/>
      <c r="C8" s="167" t="s">
        <v>88</v>
      </c>
      <c r="D8" s="169"/>
      <c r="E8" s="169"/>
      <c r="F8" s="168"/>
    </row>
    <row r="9" spans="1:6" ht="19.7" customHeight="1" x14ac:dyDescent="0.2">
      <c r="A9" s="52" t="s">
        <v>89</v>
      </c>
      <c r="B9" s="24" t="s">
        <v>90</v>
      </c>
      <c r="C9" s="24" t="s">
        <v>91</v>
      </c>
      <c r="D9" s="24" t="s">
        <v>92</v>
      </c>
      <c r="E9" s="53" t="s">
        <v>7</v>
      </c>
      <c r="F9" s="53" t="s">
        <v>8</v>
      </c>
    </row>
    <row r="10" spans="1:6" ht="9.9499999999999993" customHeight="1" x14ac:dyDescent="0.2">
      <c r="A10" s="54" t="s">
        <v>93</v>
      </c>
      <c r="B10" s="67">
        <f>B18+B28+B35+B42+B49+B56+B63+B70</f>
        <v>3700088.3</v>
      </c>
      <c r="C10" s="67">
        <f t="shared" ref="C10:F10" si="0">C18+C28+C35+C42+C49+C56+C63+C70</f>
        <v>4234307.8000000007</v>
      </c>
      <c r="D10" s="67">
        <f t="shared" si="0"/>
        <v>5028421.8</v>
      </c>
      <c r="E10" s="67">
        <f t="shared" si="0"/>
        <v>5817452.1999999993</v>
      </c>
      <c r="F10" s="67">
        <f t="shared" si="0"/>
        <v>6606704.9000000004</v>
      </c>
    </row>
    <row r="11" spans="1:6" ht="9.9499999999999993" customHeight="1" x14ac:dyDescent="0.2">
      <c r="A11" s="54" t="s">
        <v>94</v>
      </c>
      <c r="B11" s="67">
        <f t="shared" ref="B11:F12" si="1">B19+B29+B36+B43+B50+B57+B64+B71</f>
        <v>619926.30000000005</v>
      </c>
      <c r="C11" s="67">
        <f t="shared" si="1"/>
        <v>653479.4</v>
      </c>
      <c r="D11" s="67">
        <f t="shared" si="1"/>
        <v>679978.1</v>
      </c>
      <c r="E11" s="67">
        <f t="shared" si="1"/>
        <v>720776.8</v>
      </c>
      <c r="F11" s="67">
        <f t="shared" si="1"/>
        <v>764023.3</v>
      </c>
    </row>
    <row r="12" spans="1:6" ht="9.9499999999999993" customHeight="1" x14ac:dyDescent="0.2">
      <c r="A12" s="54" t="s">
        <v>95</v>
      </c>
      <c r="B12" s="70">
        <f t="shared" si="1"/>
        <v>0</v>
      </c>
      <c r="C12" s="70">
        <f t="shared" si="1"/>
        <v>0</v>
      </c>
      <c r="D12" s="70">
        <f t="shared" si="1"/>
        <v>0</v>
      </c>
      <c r="E12" s="70">
        <f t="shared" si="1"/>
        <v>0</v>
      </c>
      <c r="F12" s="70">
        <f t="shared" si="1"/>
        <v>0</v>
      </c>
    </row>
    <row r="13" spans="1:6" ht="9.9499999999999993" customHeight="1" x14ac:dyDescent="0.2">
      <c r="A13" s="55" t="s">
        <v>96</v>
      </c>
      <c r="B13" s="68">
        <f>B10+B11+B12</f>
        <v>4320014.5999999996</v>
      </c>
      <c r="C13" s="68">
        <f t="shared" ref="C13:F13" si="2">C10+C11+C12</f>
        <v>4887787.2000000011</v>
      </c>
      <c r="D13" s="68">
        <f t="shared" si="2"/>
        <v>5708399.8999999994</v>
      </c>
      <c r="E13" s="68">
        <f t="shared" si="2"/>
        <v>6538228.9999999991</v>
      </c>
      <c r="F13" s="68">
        <f t="shared" si="2"/>
        <v>7370728.2000000002</v>
      </c>
    </row>
    <row r="14" spans="1:6" ht="9.9499999999999993" customHeight="1" x14ac:dyDescent="0.2">
      <c r="A14" s="57" t="s">
        <v>97</v>
      </c>
      <c r="B14" s="33"/>
      <c r="C14" s="33"/>
      <c r="D14" s="33"/>
      <c r="E14" s="33"/>
      <c r="F14" s="33"/>
    </row>
    <row r="15" spans="1:6" ht="33" customHeight="1" x14ac:dyDescent="0.2">
      <c r="A15" s="54" t="s">
        <v>98</v>
      </c>
      <c r="B15" s="86">
        <v>0.68</v>
      </c>
      <c r="C15" s="86">
        <v>0.7</v>
      </c>
      <c r="D15" s="86">
        <v>0.72</v>
      </c>
      <c r="E15" s="86">
        <v>0.74</v>
      </c>
      <c r="F15" s="86">
        <v>0.75</v>
      </c>
    </row>
    <row r="16" spans="1:6" ht="24" customHeight="1" x14ac:dyDescent="0.2">
      <c r="A16" s="54" t="s">
        <v>99</v>
      </c>
      <c r="B16" s="86">
        <v>0.82</v>
      </c>
      <c r="C16" s="86">
        <v>0.82</v>
      </c>
      <c r="D16" s="86">
        <v>0.83</v>
      </c>
      <c r="E16" s="86">
        <v>0.83</v>
      </c>
      <c r="F16" s="86">
        <v>0.83</v>
      </c>
    </row>
    <row r="17" spans="1:6" ht="32.25" customHeight="1" x14ac:dyDescent="0.2">
      <c r="A17" s="158" t="s">
        <v>100</v>
      </c>
      <c r="B17" s="159"/>
      <c r="C17" s="158" t="s">
        <v>101</v>
      </c>
      <c r="D17" s="160"/>
      <c r="E17" s="160"/>
      <c r="F17" s="159"/>
    </row>
    <row r="18" spans="1:6" ht="11.85" customHeight="1" x14ac:dyDescent="0.2">
      <c r="A18" s="54" t="s">
        <v>93</v>
      </c>
      <c r="B18" s="58">
        <f>'2-тиркеме'!F139+'2-тиркеме'!F142</f>
        <v>3588055.4</v>
      </c>
      <c r="C18" s="58">
        <f>'2-тиркеме'!G139+'2-тиркеме'!G142</f>
        <v>4112335.3000000003</v>
      </c>
      <c r="D18" s="58">
        <f>'2-тиркеме'!H139+'2-тиркеме'!H142</f>
        <v>4869908</v>
      </c>
      <c r="E18" s="58">
        <f>'2-тиркеме'!I139+'2-тиркеме'!I142</f>
        <v>5629376.5999999996</v>
      </c>
      <c r="F18" s="58">
        <f>'2-тиркеме'!J139+'2-тиркеме'!J142</f>
        <v>6389061.0999999996</v>
      </c>
    </row>
    <row r="19" spans="1:6" ht="9.9499999999999993" customHeight="1" x14ac:dyDescent="0.2">
      <c r="A19" s="54" t="s">
        <v>94</v>
      </c>
      <c r="B19" s="33"/>
      <c r="C19" s="33"/>
      <c r="D19" s="33"/>
      <c r="E19" s="33"/>
      <c r="F19" s="33"/>
    </row>
    <row r="20" spans="1:6" ht="9.9499999999999993" customHeight="1" x14ac:dyDescent="0.2">
      <c r="A20" s="54" t="s">
        <v>95</v>
      </c>
      <c r="B20" s="33"/>
      <c r="C20" s="33"/>
      <c r="D20" s="33"/>
      <c r="E20" s="33"/>
      <c r="F20" s="33"/>
    </row>
    <row r="21" spans="1:6" ht="9.9499999999999993" customHeight="1" x14ac:dyDescent="0.2">
      <c r="A21" s="55" t="s">
        <v>102</v>
      </c>
      <c r="B21" s="68">
        <f>B18+B19+B20</f>
        <v>3588055.4</v>
      </c>
      <c r="C21" s="68">
        <f t="shared" ref="C21:F21" si="3">C18+C19+C20</f>
        <v>4112335.3000000003</v>
      </c>
      <c r="D21" s="68">
        <f t="shared" si="3"/>
        <v>4869908</v>
      </c>
      <c r="E21" s="68">
        <f t="shared" si="3"/>
        <v>5629376.5999999996</v>
      </c>
      <c r="F21" s="68">
        <f t="shared" si="3"/>
        <v>6389061.0999999996</v>
      </c>
    </row>
    <row r="22" spans="1:6" ht="9.9499999999999993" customHeight="1" x14ac:dyDescent="0.2">
      <c r="A22" s="57" t="s">
        <v>97</v>
      </c>
      <c r="B22" s="33"/>
      <c r="C22" s="33"/>
      <c r="D22" s="33"/>
      <c r="E22" s="33"/>
      <c r="F22" s="33"/>
    </row>
    <row r="23" spans="1:6" ht="19.7" customHeight="1" x14ac:dyDescent="0.2">
      <c r="A23" s="34" t="s">
        <v>103</v>
      </c>
      <c r="B23" s="87">
        <v>0.45</v>
      </c>
      <c r="C23" s="87">
        <v>0.45</v>
      </c>
      <c r="D23" s="87">
        <v>0.45</v>
      </c>
      <c r="E23" s="87">
        <v>0.45</v>
      </c>
      <c r="F23" s="87">
        <v>0.45</v>
      </c>
    </row>
    <row r="24" spans="1:6" ht="39.6" customHeight="1" x14ac:dyDescent="0.2">
      <c r="A24" s="34" t="s">
        <v>104</v>
      </c>
      <c r="B24" s="87">
        <v>0.104</v>
      </c>
      <c r="C24" s="87">
        <v>0.1</v>
      </c>
      <c r="D24" s="88">
        <v>9.5000000000000001E-2</v>
      </c>
      <c r="E24" s="87">
        <v>0.09</v>
      </c>
      <c r="F24" s="87">
        <v>0.09</v>
      </c>
    </row>
    <row r="25" spans="1:6" ht="21.2" customHeight="1" x14ac:dyDescent="0.2">
      <c r="A25" s="54" t="s">
        <v>105</v>
      </c>
      <c r="B25" s="87">
        <v>1</v>
      </c>
      <c r="C25" s="87">
        <v>1</v>
      </c>
      <c r="D25" s="87">
        <v>1</v>
      </c>
      <c r="E25" s="87">
        <v>1</v>
      </c>
      <c r="F25" s="87">
        <v>1</v>
      </c>
    </row>
    <row r="26" spans="1:6" ht="29.85" customHeight="1" x14ac:dyDescent="0.2">
      <c r="A26" s="34" t="s">
        <v>106</v>
      </c>
      <c r="B26" s="87">
        <v>0.25</v>
      </c>
      <c r="C26" s="87">
        <v>0.25</v>
      </c>
      <c r="D26" s="87">
        <v>0.25</v>
      </c>
      <c r="E26" s="87">
        <v>0.25</v>
      </c>
      <c r="F26" s="87">
        <v>0.25</v>
      </c>
    </row>
    <row r="27" spans="1:6" ht="30.95" customHeight="1" x14ac:dyDescent="0.2">
      <c r="A27" s="158" t="s">
        <v>107</v>
      </c>
      <c r="B27" s="159"/>
      <c r="C27" s="149" t="s">
        <v>108</v>
      </c>
      <c r="D27" s="150"/>
      <c r="E27" s="150"/>
      <c r="F27" s="151"/>
    </row>
    <row r="28" spans="1:6" ht="11.85" customHeight="1" x14ac:dyDescent="0.2">
      <c r="A28" s="54" t="s">
        <v>93</v>
      </c>
      <c r="B28" s="58">
        <f>'2-тиркеме'!F147+'2-тиркеме'!F150</f>
        <v>17222.900000000001</v>
      </c>
      <c r="C28" s="58">
        <f>'2-тиркеме'!G147+'2-тиркеме'!G150</f>
        <v>19347.600000000002</v>
      </c>
      <c r="D28" s="58">
        <f>'2-тиркеме'!H147+'2-тиркеме'!H150</f>
        <v>22629.1</v>
      </c>
      <c r="E28" s="58">
        <f>'2-тиркеме'!I147+'2-тиркеме'!I150</f>
        <v>26061</v>
      </c>
      <c r="F28" s="58">
        <f>'2-тиркеме'!J147+'2-тиркеме'!J150</f>
        <v>29493.699999999997</v>
      </c>
    </row>
    <row r="29" spans="1:6" ht="9.9499999999999993" customHeight="1" x14ac:dyDescent="0.2">
      <c r="A29" s="54" t="s">
        <v>109</v>
      </c>
      <c r="B29" s="33"/>
      <c r="C29" s="33"/>
      <c r="D29" s="33"/>
      <c r="E29" s="33"/>
      <c r="F29" s="33"/>
    </row>
    <row r="30" spans="1:6" ht="9.9499999999999993" customHeight="1" x14ac:dyDescent="0.2">
      <c r="A30" s="54" t="s">
        <v>95</v>
      </c>
      <c r="B30" s="33"/>
      <c r="C30" s="33"/>
      <c r="D30" s="33"/>
      <c r="E30" s="33"/>
      <c r="F30" s="33"/>
    </row>
    <row r="31" spans="1:6" ht="9.9499999999999993" customHeight="1" x14ac:dyDescent="0.2">
      <c r="A31" s="55" t="s">
        <v>110</v>
      </c>
      <c r="B31" s="68">
        <f>B28+B29+B30</f>
        <v>17222.900000000001</v>
      </c>
      <c r="C31" s="68">
        <f t="shared" ref="C31:F31" si="4">C28+C29+C30</f>
        <v>19347.600000000002</v>
      </c>
      <c r="D31" s="68">
        <f t="shared" si="4"/>
        <v>22629.1</v>
      </c>
      <c r="E31" s="68">
        <f t="shared" si="4"/>
        <v>26061</v>
      </c>
      <c r="F31" s="68">
        <f t="shared" si="4"/>
        <v>29493.699999999997</v>
      </c>
    </row>
    <row r="32" spans="1:6" ht="9.9499999999999993" customHeight="1" x14ac:dyDescent="0.2">
      <c r="A32" s="61" t="s">
        <v>111</v>
      </c>
      <c r="B32" s="33"/>
      <c r="C32" s="33"/>
      <c r="D32" s="33"/>
      <c r="E32" s="33"/>
      <c r="F32" s="33"/>
    </row>
    <row r="33" spans="1:6" ht="29.85" customHeight="1" x14ac:dyDescent="0.2">
      <c r="A33" s="54" t="s">
        <v>112</v>
      </c>
      <c r="B33" s="60">
        <v>1</v>
      </c>
      <c r="C33" s="60">
        <v>1</v>
      </c>
      <c r="D33" s="60">
        <v>1</v>
      </c>
      <c r="E33" s="60">
        <v>1</v>
      </c>
      <c r="F33" s="60">
        <v>1</v>
      </c>
    </row>
    <row r="34" spans="1:6" ht="23.1" customHeight="1" x14ac:dyDescent="0.2">
      <c r="A34" s="158" t="s">
        <v>113</v>
      </c>
      <c r="B34" s="159"/>
      <c r="C34" s="158" t="s">
        <v>114</v>
      </c>
      <c r="D34" s="160"/>
      <c r="E34" s="160"/>
      <c r="F34" s="159"/>
    </row>
    <row r="35" spans="1:6" ht="11.85" customHeight="1" x14ac:dyDescent="0.2">
      <c r="A35" s="54" t="s">
        <v>93</v>
      </c>
      <c r="B35" s="58">
        <f>'2-тиркеме'!F155+'2-тиркеме'!F158</f>
        <v>59737</v>
      </c>
      <c r="C35" s="58">
        <f>'2-тиркеме'!G155+'2-тиркеме'!G158</f>
        <v>64450.2</v>
      </c>
      <c r="D35" s="58">
        <f>'2-тиркеме'!H155+'2-тиркеме'!H158</f>
        <v>73301.3</v>
      </c>
      <c r="E35" s="58">
        <f>'2-тиркеме'!I155+'2-тиркеме'!I158</f>
        <v>83693</v>
      </c>
      <c r="F35" s="58">
        <f>'2-тиркеме'!J155+'2-тиркеме'!J158</f>
        <v>94088.2</v>
      </c>
    </row>
    <row r="36" spans="1:6" ht="9.9499999999999993" customHeight="1" x14ac:dyDescent="0.2">
      <c r="A36" s="54" t="s">
        <v>109</v>
      </c>
      <c r="B36" s="33"/>
      <c r="C36" s="33"/>
      <c r="D36" s="33"/>
      <c r="E36" s="33"/>
      <c r="F36" s="33"/>
    </row>
    <row r="37" spans="1:6" ht="9.9499999999999993" customHeight="1" x14ac:dyDescent="0.2">
      <c r="A37" s="54" t="s">
        <v>95</v>
      </c>
      <c r="B37" s="33"/>
      <c r="C37" s="33"/>
      <c r="D37" s="33"/>
      <c r="E37" s="33"/>
      <c r="F37" s="33"/>
    </row>
    <row r="38" spans="1:6" ht="9.9499999999999993" customHeight="1" x14ac:dyDescent="0.2">
      <c r="A38" s="55" t="s">
        <v>115</v>
      </c>
      <c r="B38" s="68">
        <f>B35+B36+B37</f>
        <v>59737</v>
      </c>
      <c r="C38" s="68">
        <f t="shared" ref="C38:F38" si="5">C35+C36+C37</f>
        <v>64450.2</v>
      </c>
      <c r="D38" s="68">
        <f t="shared" si="5"/>
        <v>73301.3</v>
      </c>
      <c r="E38" s="68">
        <f t="shared" si="5"/>
        <v>83693</v>
      </c>
      <c r="F38" s="68">
        <f t="shared" si="5"/>
        <v>94088.2</v>
      </c>
    </row>
    <row r="39" spans="1:6" ht="9.9499999999999993" customHeight="1" x14ac:dyDescent="0.2">
      <c r="A39" s="61" t="s">
        <v>111</v>
      </c>
      <c r="B39" s="33"/>
      <c r="C39" s="33"/>
      <c r="D39" s="33"/>
      <c r="E39" s="33"/>
      <c r="F39" s="33"/>
    </row>
    <row r="40" spans="1:6" ht="29.85" customHeight="1" x14ac:dyDescent="0.2">
      <c r="A40" s="54" t="s">
        <v>112</v>
      </c>
      <c r="B40" s="60">
        <v>1.07</v>
      </c>
      <c r="C40" s="60">
        <v>1.07</v>
      </c>
      <c r="D40" s="60">
        <v>1.07</v>
      </c>
      <c r="E40" s="60">
        <v>1.07</v>
      </c>
      <c r="F40" s="60">
        <v>1.07</v>
      </c>
    </row>
    <row r="41" spans="1:6" ht="24.6" hidden="1" customHeight="1" x14ac:dyDescent="0.2">
      <c r="A41" s="158" t="s">
        <v>116</v>
      </c>
      <c r="B41" s="159"/>
      <c r="C41" s="158" t="s">
        <v>117</v>
      </c>
      <c r="D41" s="160"/>
      <c r="E41" s="160"/>
      <c r="F41" s="159"/>
    </row>
    <row r="42" spans="1:6" ht="12.75" hidden="1" customHeight="1" x14ac:dyDescent="0.2">
      <c r="A42" s="54" t="s">
        <v>93</v>
      </c>
      <c r="B42" s="59"/>
      <c r="C42" s="63"/>
      <c r="D42" s="63"/>
      <c r="E42" s="63"/>
      <c r="F42" s="63"/>
    </row>
    <row r="43" spans="1:6" ht="9.9499999999999993" hidden="1" customHeight="1" x14ac:dyDescent="0.2">
      <c r="A43" s="54" t="s">
        <v>109</v>
      </c>
      <c r="B43" s="33"/>
      <c r="C43" s="33"/>
      <c r="D43" s="33"/>
      <c r="E43" s="33"/>
      <c r="F43" s="33"/>
    </row>
    <row r="44" spans="1:6" ht="9.9499999999999993" hidden="1" customHeight="1" x14ac:dyDescent="0.2">
      <c r="A44" s="54" t="s">
        <v>95</v>
      </c>
      <c r="B44" s="33"/>
      <c r="C44" s="33"/>
      <c r="D44" s="33"/>
      <c r="E44" s="33"/>
      <c r="F44" s="33"/>
    </row>
    <row r="45" spans="1:6" ht="9.9499999999999993" hidden="1" customHeight="1" x14ac:dyDescent="0.2">
      <c r="A45" s="55" t="s">
        <v>118</v>
      </c>
      <c r="B45" s="56">
        <f>B42+B43+B44</f>
        <v>0</v>
      </c>
      <c r="C45" s="56">
        <f t="shared" ref="C45:F45" si="6">C42+C43+C44</f>
        <v>0</v>
      </c>
      <c r="D45" s="56">
        <f t="shared" si="6"/>
        <v>0</v>
      </c>
      <c r="E45" s="56">
        <f t="shared" si="6"/>
        <v>0</v>
      </c>
      <c r="F45" s="66">
        <f t="shared" si="6"/>
        <v>0</v>
      </c>
    </row>
    <row r="46" spans="1:6" ht="9.9499999999999993" hidden="1" customHeight="1" x14ac:dyDescent="0.2">
      <c r="A46" s="61" t="s">
        <v>111</v>
      </c>
      <c r="B46" s="33"/>
      <c r="C46" s="33"/>
      <c r="D46" s="33"/>
      <c r="E46" s="33"/>
      <c r="F46" s="33"/>
    </row>
    <row r="47" spans="1:6" ht="29.85" hidden="1" customHeight="1" x14ac:dyDescent="0.2">
      <c r="A47" s="54" t="s">
        <v>112</v>
      </c>
      <c r="B47" s="60">
        <v>1</v>
      </c>
      <c r="C47" s="60">
        <v>1</v>
      </c>
      <c r="D47" s="60">
        <v>1</v>
      </c>
      <c r="E47" s="60">
        <v>1</v>
      </c>
      <c r="F47" s="60">
        <v>1</v>
      </c>
    </row>
    <row r="48" spans="1:6" ht="26.1" customHeight="1" x14ac:dyDescent="0.2">
      <c r="A48" s="163" t="s">
        <v>241</v>
      </c>
      <c r="B48" s="159"/>
      <c r="C48" s="158" t="s">
        <v>119</v>
      </c>
      <c r="D48" s="160"/>
      <c r="E48" s="160"/>
      <c r="F48" s="159"/>
    </row>
    <row r="49" spans="1:6" ht="10.7" customHeight="1" x14ac:dyDescent="0.2">
      <c r="A49" s="54" t="s">
        <v>93</v>
      </c>
      <c r="B49" s="58">
        <f>'2-тиркеме'!F171+'2-тиркеме'!F174</f>
        <v>35073</v>
      </c>
      <c r="C49" s="58">
        <f>'2-тиркеме'!G171+'2-тиркеме'!G174</f>
        <v>38174.699999999997</v>
      </c>
      <c r="D49" s="58">
        <f>'2-тиркеме'!H171+'2-тиркеме'!H174</f>
        <v>62583.399999999994</v>
      </c>
      <c r="E49" s="58">
        <f>'2-тиркеме'!I171+'2-тиркеме'!I174</f>
        <v>78321.600000000006</v>
      </c>
      <c r="F49" s="58">
        <f>'2-тиркеме'!J171+'2-тиркеме'!J174</f>
        <v>94061.9</v>
      </c>
    </row>
    <row r="50" spans="1:6" ht="9.9499999999999993" customHeight="1" x14ac:dyDescent="0.2">
      <c r="A50" s="54" t="s">
        <v>109</v>
      </c>
      <c r="B50" s="33"/>
      <c r="C50" s="33"/>
      <c r="D50" s="33"/>
      <c r="E50" s="33"/>
      <c r="F50" s="33"/>
    </row>
    <row r="51" spans="1:6" ht="9.9499999999999993" customHeight="1" x14ac:dyDescent="0.2">
      <c r="A51" s="54" t="s">
        <v>95</v>
      </c>
      <c r="B51" s="33"/>
      <c r="C51" s="33"/>
      <c r="D51" s="33"/>
      <c r="E51" s="33"/>
      <c r="F51" s="33"/>
    </row>
    <row r="52" spans="1:6" ht="9.9499999999999993" customHeight="1" x14ac:dyDescent="0.2">
      <c r="A52" s="89" t="s">
        <v>242</v>
      </c>
      <c r="B52" s="69">
        <f>B49+B50+B51</f>
        <v>35073</v>
      </c>
      <c r="C52" s="69">
        <f t="shared" ref="C52:F52" si="7">C49+C50+C51</f>
        <v>38174.699999999997</v>
      </c>
      <c r="D52" s="69">
        <f t="shared" si="7"/>
        <v>62583.399999999994</v>
      </c>
      <c r="E52" s="69">
        <f t="shared" si="7"/>
        <v>78321.600000000006</v>
      </c>
      <c r="F52" s="68">
        <f t="shared" si="7"/>
        <v>94061.9</v>
      </c>
    </row>
    <row r="53" spans="1:6" ht="9.9499999999999993" customHeight="1" x14ac:dyDescent="0.2">
      <c r="A53" s="61" t="s">
        <v>111</v>
      </c>
      <c r="B53" s="33"/>
      <c r="C53" s="33"/>
      <c r="D53" s="33"/>
      <c r="E53" s="33"/>
      <c r="F53" s="33"/>
    </row>
    <row r="54" spans="1:6" ht="29.85" customHeight="1" x14ac:dyDescent="0.2">
      <c r="A54" s="54" t="s">
        <v>112</v>
      </c>
      <c r="B54" s="60">
        <v>1</v>
      </c>
      <c r="C54" s="60">
        <v>1</v>
      </c>
      <c r="D54" s="60">
        <v>1</v>
      </c>
      <c r="E54" s="60">
        <v>1</v>
      </c>
      <c r="F54" s="60">
        <v>1</v>
      </c>
    </row>
    <row r="55" spans="1:6" ht="24.95" customHeight="1" x14ac:dyDescent="0.2">
      <c r="A55" s="163" t="s">
        <v>243</v>
      </c>
      <c r="B55" s="159"/>
      <c r="C55" s="158" t="s">
        <v>120</v>
      </c>
      <c r="D55" s="160"/>
      <c r="E55" s="160"/>
      <c r="F55" s="159"/>
    </row>
    <row r="56" spans="1:6" ht="9.9499999999999993" customHeight="1" x14ac:dyDescent="0.2">
      <c r="A56" s="54" t="s">
        <v>93</v>
      </c>
      <c r="B56" s="64"/>
      <c r="C56" s="64"/>
      <c r="D56" s="64"/>
      <c r="E56" s="64"/>
      <c r="F56" s="64"/>
    </row>
    <row r="57" spans="1:6" ht="9.9499999999999993" customHeight="1" x14ac:dyDescent="0.2">
      <c r="A57" s="54" t="s">
        <v>109</v>
      </c>
      <c r="B57" s="58">
        <f>'2-тиркеме'!F180</f>
        <v>619926.30000000005</v>
      </c>
      <c r="C57" s="58">
        <f>'2-тиркеме'!G180</f>
        <v>653479.4</v>
      </c>
      <c r="D57" s="58">
        <f>'2-тиркеме'!H180</f>
        <v>679978.1</v>
      </c>
      <c r="E57" s="58">
        <f>'2-тиркеме'!I180</f>
        <v>720776.8</v>
      </c>
      <c r="F57" s="58">
        <f>'2-тиркеме'!J180</f>
        <v>764023.3</v>
      </c>
    </row>
    <row r="58" spans="1:6" ht="9.9499999999999993" customHeight="1" x14ac:dyDescent="0.2">
      <c r="A58" s="54" t="s">
        <v>95</v>
      </c>
      <c r="B58" s="33"/>
      <c r="C58" s="33"/>
      <c r="D58" s="33"/>
      <c r="E58" s="33"/>
      <c r="F58" s="33"/>
    </row>
    <row r="59" spans="1:6" ht="9.9499999999999993" customHeight="1" x14ac:dyDescent="0.2">
      <c r="A59" s="89" t="s">
        <v>244</v>
      </c>
      <c r="B59" s="69">
        <f>B56+B57+B58</f>
        <v>619926.30000000005</v>
      </c>
      <c r="C59" s="69">
        <f t="shared" ref="C59:F59" si="8">C56+C57+C58</f>
        <v>653479.4</v>
      </c>
      <c r="D59" s="69">
        <f t="shared" si="8"/>
        <v>679978.1</v>
      </c>
      <c r="E59" s="69">
        <f t="shared" si="8"/>
        <v>720776.8</v>
      </c>
      <c r="F59" s="68">
        <f t="shared" si="8"/>
        <v>764023.3</v>
      </c>
    </row>
    <row r="60" spans="1:6" ht="9.9499999999999993" customHeight="1" x14ac:dyDescent="0.2">
      <c r="A60" s="61" t="s">
        <v>111</v>
      </c>
      <c r="B60" s="33"/>
      <c r="C60" s="33"/>
      <c r="D60" s="33"/>
      <c r="E60" s="33"/>
      <c r="F60" s="33"/>
    </row>
    <row r="61" spans="1:6" ht="19.7" customHeight="1" x14ac:dyDescent="0.2">
      <c r="A61" s="34" t="s">
        <v>121</v>
      </c>
      <c r="B61" s="60">
        <v>0.95</v>
      </c>
      <c r="C61" s="60">
        <v>0.95</v>
      </c>
      <c r="D61" s="60">
        <v>0.95</v>
      </c>
      <c r="E61" s="60">
        <v>0.95</v>
      </c>
      <c r="F61" s="60">
        <v>0.95</v>
      </c>
    </row>
    <row r="62" spans="1:6" ht="26.85" hidden="1" customHeight="1" x14ac:dyDescent="0.2">
      <c r="A62" s="158" t="s">
        <v>122</v>
      </c>
      <c r="B62" s="159"/>
      <c r="C62" s="158" t="s">
        <v>123</v>
      </c>
      <c r="D62" s="160"/>
      <c r="E62" s="160"/>
      <c r="F62" s="159"/>
    </row>
    <row r="63" spans="1:6" ht="10.7" hidden="1" customHeight="1" x14ac:dyDescent="0.2">
      <c r="A63" s="54" t="s">
        <v>93</v>
      </c>
      <c r="B63" s="64"/>
      <c r="C63" s="64"/>
      <c r="D63" s="64"/>
      <c r="E63" s="64"/>
      <c r="F63" s="64"/>
    </row>
    <row r="64" spans="1:6" ht="9.9499999999999993" hidden="1" customHeight="1" x14ac:dyDescent="0.2">
      <c r="A64" s="54" t="s">
        <v>109</v>
      </c>
      <c r="B64" s="58"/>
      <c r="C64" s="62"/>
      <c r="D64" s="62"/>
      <c r="E64" s="62"/>
      <c r="F64" s="62"/>
    </row>
    <row r="65" spans="1:6" ht="9.9499999999999993" hidden="1" customHeight="1" x14ac:dyDescent="0.2">
      <c r="A65" s="54" t="s">
        <v>95</v>
      </c>
      <c r="B65" s="33"/>
      <c r="C65" s="33"/>
      <c r="D65" s="33"/>
      <c r="E65" s="33"/>
      <c r="F65" s="33"/>
    </row>
    <row r="66" spans="1:6" ht="9.9499999999999993" hidden="1" customHeight="1" x14ac:dyDescent="0.2">
      <c r="A66" s="55" t="s">
        <v>124</v>
      </c>
      <c r="B66" s="56"/>
      <c r="C66" s="56"/>
      <c r="D66" s="56"/>
      <c r="E66" s="56"/>
      <c r="F66" s="66"/>
    </row>
    <row r="67" spans="1:6" ht="9.9499999999999993" hidden="1" customHeight="1" x14ac:dyDescent="0.2">
      <c r="A67" s="61" t="s">
        <v>111</v>
      </c>
      <c r="B67" s="33"/>
      <c r="C67" s="33"/>
      <c r="D67" s="33"/>
      <c r="E67" s="33"/>
      <c r="F67" s="33"/>
    </row>
    <row r="68" spans="1:6" ht="29.85" hidden="1" customHeight="1" x14ac:dyDescent="0.2">
      <c r="A68" s="34" t="s">
        <v>125</v>
      </c>
      <c r="B68" s="65">
        <v>183</v>
      </c>
      <c r="C68" s="65">
        <v>183</v>
      </c>
      <c r="D68" s="65">
        <v>183</v>
      </c>
      <c r="E68" s="65">
        <v>183</v>
      </c>
      <c r="F68" s="65">
        <v>183</v>
      </c>
    </row>
    <row r="69" spans="1:6" ht="28.7" hidden="1" customHeight="1" x14ac:dyDescent="0.2">
      <c r="A69" s="161" t="s">
        <v>126</v>
      </c>
      <c r="B69" s="162"/>
      <c r="C69" s="158" t="s">
        <v>127</v>
      </c>
      <c r="D69" s="160"/>
      <c r="E69" s="160"/>
      <c r="F69" s="159"/>
    </row>
    <row r="70" spans="1:6" ht="9.75" hidden="1" customHeight="1" x14ac:dyDescent="0.2">
      <c r="A70" s="54" t="s">
        <v>93</v>
      </c>
      <c r="B70" s="58"/>
      <c r="C70" s="64"/>
      <c r="D70" s="64"/>
      <c r="E70" s="64"/>
      <c r="F70" s="64"/>
    </row>
    <row r="71" spans="1:6" ht="9.9499999999999993" hidden="1" customHeight="1" x14ac:dyDescent="0.2">
      <c r="A71" s="54" t="s">
        <v>109</v>
      </c>
      <c r="B71" s="33"/>
      <c r="C71" s="33"/>
      <c r="D71" s="33"/>
      <c r="E71" s="33"/>
      <c r="F71" s="33"/>
    </row>
    <row r="72" spans="1:6" ht="9.9499999999999993" hidden="1" customHeight="1" x14ac:dyDescent="0.2">
      <c r="A72" s="54" t="s">
        <v>95</v>
      </c>
      <c r="B72" s="33"/>
      <c r="C72" s="33"/>
      <c r="D72" s="33"/>
      <c r="E72" s="33"/>
      <c r="F72" s="33"/>
    </row>
    <row r="73" spans="1:6" ht="9.9499999999999993" hidden="1" customHeight="1" x14ac:dyDescent="0.2">
      <c r="A73" s="55" t="s">
        <v>128</v>
      </c>
      <c r="B73" s="56"/>
      <c r="C73" s="56"/>
      <c r="D73" s="56"/>
      <c r="E73" s="56"/>
      <c r="F73" s="66"/>
    </row>
    <row r="74" spans="1:6" ht="9.9499999999999993" hidden="1" customHeight="1" x14ac:dyDescent="0.2">
      <c r="A74" s="61" t="s">
        <v>111</v>
      </c>
      <c r="B74" s="33"/>
      <c r="C74" s="33"/>
      <c r="D74" s="33"/>
      <c r="E74" s="33"/>
      <c r="F74" s="33"/>
    </row>
    <row r="75" spans="1:6" ht="19.7" hidden="1" customHeight="1" x14ac:dyDescent="0.2">
      <c r="A75" s="34" t="s">
        <v>129</v>
      </c>
      <c r="B75" s="60">
        <v>1</v>
      </c>
      <c r="C75" s="42"/>
      <c r="D75" s="42"/>
      <c r="E75" s="42"/>
      <c r="F75" s="42"/>
    </row>
    <row r="78" spans="1:6" customFormat="1" x14ac:dyDescent="0.2">
      <c r="A78" s="16" t="s">
        <v>233</v>
      </c>
      <c r="B78" s="16"/>
      <c r="C78" s="16"/>
      <c r="D78" s="16"/>
      <c r="E78" s="16"/>
      <c r="F78" s="16"/>
    </row>
    <row r="79" spans="1:6" customFormat="1" x14ac:dyDescent="0.2">
      <c r="A79" s="16" t="s">
        <v>234</v>
      </c>
      <c r="B79" s="16"/>
      <c r="C79" s="16"/>
      <c r="D79" s="16"/>
      <c r="E79" s="16"/>
      <c r="F79" s="16"/>
    </row>
    <row r="80" spans="1:6" customFormat="1" x14ac:dyDescent="0.2">
      <c r="A80" s="16"/>
      <c r="B80" s="16"/>
      <c r="C80" s="16"/>
      <c r="D80" s="16"/>
      <c r="E80" s="16"/>
      <c r="F80" s="16"/>
    </row>
    <row r="81" spans="1:6" customFormat="1" x14ac:dyDescent="0.2">
      <c r="B81" s="16"/>
      <c r="C81" s="16"/>
      <c r="D81" s="16"/>
      <c r="E81" s="16"/>
      <c r="F81" s="16"/>
    </row>
    <row r="82" spans="1:6" customFormat="1" x14ac:dyDescent="0.2">
      <c r="A82" s="16" t="s">
        <v>235</v>
      </c>
      <c r="B82" s="16"/>
      <c r="C82" s="16"/>
      <c r="D82" s="16"/>
      <c r="E82" s="16"/>
      <c r="F82" s="16"/>
    </row>
  </sheetData>
  <mergeCells count="22">
    <mergeCell ref="A7:B7"/>
    <mergeCell ref="C7:F7"/>
    <mergeCell ref="A6:F6"/>
    <mergeCell ref="F1:F5"/>
    <mergeCell ref="A8:B8"/>
    <mergeCell ref="C8:F8"/>
    <mergeCell ref="A17:B17"/>
    <mergeCell ref="C17:F17"/>
    <mergeCell ref="A27:B27"/>
    <mergeCell ref="C27:F27"/>
    <mergeCell ref="A34:B34"/>
    <mergeCell ref="C34:F34"/>
    <mergeCell ref="A62:B62"/>
    <mergeCell ref="C62:F62"/>
    <mergeCell ref="A69:B69"/>
    <mergeCell ref="C69:F69"/>
    <mergeCell ref="A41:B41"/>
    <mergeCell ref="C41:F41"/>
    <mergeCell ref="A48:B48"/>
    <mergeCell ref="C48:F48"/>
    <mergeCell ref="A55:B55"/>
    <mergeCell ref="C55:F55"/>
  </mergeCells>
  <pageMargins left="0.70866141732283472" right="0" top="0" bottom="0" header="0.31496062992125984" footer="0.31496062992125984"/>
  <pageSetup paperSize="9" scale="8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F42"/>
  <sheetViews>
    <sheetView topLeftCell="A22" zoomScale="145" zoomScaleNormal="145" workbookViewId="0">
      <selection activeCell="A34" sqref="A34"/>
    </sheetView>
  </sheetViews>
  <sheetFormatPr defaultRowHeight="12.75" x14ac:dyDescent="0.2"/>
  <cols>
    <col min="1" max="1" width="43.33203125" style="21" customWidth="1"/>
    <col min="2" max="2" width="14.5" style="21" customWidth="1"/>
    <col min="3" max="6" width="17.33203125" style="21" customWidth="1"/>
    <col min="7" max="16384" width="9.33203125" style="21"/>
  </cols>
  <sheetData>
    <row r="1" spans="1:6" ht="9" customHeight="1" x14ac:dyDescent="0.2">
      <c r="A1" s="19"/>
      <c r="B1" s="19"/>
      <c r="C1" s="19"/>
      <c r="D1" s="19"/>
      <c r="F1" s="171" t="s">
        <v>145</v>
      </c>
    </row>
    <row r="2" spans="1:6" ht="9.6" customHeight="1" x14ac:dyDescent="0.2">
      <c r="A2" s="19"/>
      <c r="B2" s="19"/>
      <c r="C2" s="19"/>
      <c r="D2" s="19"/>
      <c r="F2" s="172"/>
    </row>
    <row r="3" spans="1:6" ht="15.75" customHeight="1" x14ac:dyDescent="0.2">
      <c r="A3" s="91"/>
      <c r="B3" s="91"/>
      <c r="C3" s="91"/>
      <c r="D3" s="91"/>
      <c r="E3" s="95"/>
      <c r="F3" s="172"/>
    </row>
    <row r="4" spans="1:6" ht="9.6" customHeight="1" x14ac:dyDescent="0.2">
      <c r="A4" s="90"/>
      <c r="B4" s="90"/>
      <c r="C4" s="90"/>
      <c r="D4" s="90"/>
      <c r="E4" s="95"/>
      <c r="F4" s="172"/>
    </row>
    <row r="5" spans="1:6" ht="32.25" customHeight="1" x14ac:dyDescent="0.2">
      <c r="A5" s="71"/>
      <c r="B5" s="71"/>
      <c r="C5" s="71"/>
      <c r="D5" s="71"/>
      <c r="E5" s="51"/>
      <c r="F5" s="172"/>
    </row>
    <row r="6" spans="1:6" ht="45.6" customHeight="1" x14ac:dyDescent="0.2">
      <c r="A6" s="164" t="s">
        <v>84</v>
      </c>
      <c r="B6" s="165"/>
      <c r="C6" s="165"/>
      <c r="D6" s="165"/>
      <c r="E6" s="165"/>
      <c r="F6" s="165"/>
    </row>
    <row r="7" spans="1:6" ht="39.75" customHeight="1" x14ac:dyDescent="0.2">
      <c r="A7" s="158" t="s">
        <v>85</v>
      </c>
      <c r="B7" s="159"/>
      <c r="C7" s="163" t="s">
        <v>144</v>
      </c>
      <c r="D7" s="150"/>
      <c r="E7" s="150"/>
      <c r="F7" s="151"/>
    </row>
    <row r="8" spans="1:6" ht="36" customHeight="1" x14ac:dyDescent="0.2">
      <c r="A8" s="167" t="s">
        <v>87</v>
      </c>
      <c r="B8" s="168"/>
      <c r="C8" s="170" t="s">
        <v>143</v>
      </c>
      <c r="D8" s="169"/>
      <c r="E8" s="169"/>
      <c r="F8" s="168"/>
    </row>
    <row r="9" spans="1:6" ht="19.7" customHeight="1" x14ac:dyDescent="0.2">
      <c r="A9" s="52" t="s">
        <v>89</v>
      </c>
      <c r="B9" s="75" t="s">
        <v>90</v>
      </c>
      <c r="C9" s="75" t="s">
        <v>91</v>
      </c>
      <c r="D9" s="75" t="s">
        <v>92</v>
      </c>
      <c r="E9" s="76" t="s">
        <v>7</v>
      </c>
      <c r="F9" s="76" t="s">
        <v>8</v>
      </c>
    </row>
    <row r="10" spans="1:6" ht="9.9499999999999993" customHeight="1" x14ac:dyDescent="0.2">
      <c r="A10" s="54" t="s">
        <v>93</v>
      </c>
      <c r="B10" s="74">
        <f>B16+B23+B30</f>
        <v>630176.19999999995</v>
      </c>
      <c r="C10" s="74">
        <f t="shared" ref="C10:F10" si="0">C16+C23+C30</f>
        <v>661432.5</v>
      </c>
      <c r="D10" s="74">
        <f t="shared" si="0"/>
        <v>712118.45883333322</v>
      </c>
      <c r="E10" s="74">
        <f t="shared" si="0"/>
        <v>754645.56636333326</v>
      </c>
      <c r="F10" s="74">
        <f t="shared" si="0"/>
        <v>799124.30034513318</v>
      </c>
    </row>
    <row r="11" spans="1:6" ht="9.9499999999999993" customHeight="1" x14ac:dyDescent="0.2">
      <c r="A11" s="54" t="s">
        <v>109</v>
      </c>
      <c r="B11" s="74">
        <f t="shared" ref="B11:F11" si="1">B17+B24+B31</f>
        <v>0</v>
      </c>
      <c r="C11" s="74">
        <f t="shared" si="1"/>
        <v>0</v>
      </c>
      <c r="D11" s="74">
        <f t="shared" si="1"/>
        <v>0</v>
      </c>
      <c r="E11" s="74">
        <f t="shared" si="1"/>
        <v>0</v>
      </c>
      <c r="F11" s="74">
        <f t="shared" si="1"/>
        <v>0</v>
      </c>
    </row>
    <row r="12" spans="1:6" ht="9.9499999999999993" customHeight="1" x14ac:dyDescent="0.2">
      <c r="A12" s="54" t="s">
        <v>95</v>
      </c>
      <c r="B12" s="74">
        <f t="shared" ref="B12:F12" si="2">B18+B25+B32</f>
        <v>0</v>
      </c>
      <c r="C12" s="74">
        <f t="shared" si="2"/>
        <v>0</v>
      </c>
      <c r="D12" s="74">
        <f t="shared" si="2"/>
        <v>0</v>
      </c>
      <c r="E12" s="74">
        <f t="shared" si="2"/>
        <v>0</v>
      </c>
      <c r="F12" s="74">
        <f t="shared" si="2"/>
        <v>0</v>
      </c>
    </row>
    <row r="13" spans="1:6" ht="9.9499999999999993" customHeight="1" x14ac:dyDescent="0.2">
      <c r="A13" s="89" t="s">
        <v>142</v>
      </c>
      <c r="B13" s="73">
        <f>B10+B11+B12</f>
        <v>630176.19999999995</v>
      </c>
      <c r="C13" s="73">
        <f t="shared" ref="C13:F13" si="3">C10+C11+C12</f>
        <v>661432.5</v>
      </c>
      <c r="D13" s="73">
        <f t="shared" si="3"/>
        <v>712118.45883333322</v>
      </c>
      <c r="E13" s="73">
        <f t="shared" si="3"/>
        <v>754645.56636333326</v>
      </c>
      <c r="F13" s="73">
        <f t="shared" si="3"/>
        <v>799124.30034513318</v>
      </c>
    </row>
    <row r="14" spans="1:6" ht="9.9499999999999993" hidden="1" customHeight="1" x14ac:dyDescent="0.2">
      <c r="A14" s="61" t="s">
        <v>111</v>
      </c>
      <c r="B14" s="33"/>
      <c r="C14" s="33"/>
      <c r="D14" s="33"/>
      <c r="E14" s="33"/>
      <c r="F14" s="33"/>
    </row>
    <row r="15" spans="1:6" ht="31.5" hidden="1" customHeight="1" x14ac:dyDescent="0.2">
      <c r="A15" s="158" t="s">
        <v>100</v>
      </c>
      <c r="B15" s="159"/>
      <c r="C15" s="158" t="s">
        <v>130</v>
      </c>
      <c r="D15" s="160"/>
      <c r="E15" s="160"/>
      <c r="F15" s="159"/>
    </row>
    <row r="16" spans="1:6" ht="9.9499999999999993" hidden="1" customHeight="1" x14ac:dyDescent="0.2">
      <c r="A16" s="54" t="s">
        <v>93</v>
      </c>
      <c r="B16" s="74"/>
      <c r="C16" s="74"/>
      <c r="D16" s="74"/>
      <c r="E16" s="74"/>
      <c r="F16" s="74"/>
    </row>
    <row r="17" spans="1:6" ht="9.9499999999999993" hidden="1" customHeight="1" x14ac:dyDescent="0.2">
      <c r="A17" s="54" t="s">
        <v>109</v>
      </c>
      <c r="B17" s="67"/>
      <c r="C17" s="67"/>
      <c r="D17" s="67"/>
      <c r="E17" s="67"/>
      <c r="F17" s="67"/>
    </row>
    <row r="18" spans="1:6" ht="9.9499999999999993" hidden="1" customHeight="1" x14ac:dyDescent="0.2">
      <c r="A18" s="54" t="s">
        <v>95</v>
      </c>
      <c r="B18" s="67"/>
      <c r="C18" s="67"/>
      <c r="D18" s="67"/>
      <c r="E18" s="67"/>
      <c r="F18" s="67"/>
    </row>
    <row r="19" spans="1:6" ht="9.9499999999999993" hidden="1" customHeight="1" x14ac:dyDescent="0.2">
      <c r="A19" s="55" t="s">
        <v>131</v>
      </c>
      <c r="B19" s="73">
        <f>B16+B17+B18</f>
        <v>0</v>
      </c>
      <c r="C19" s="73">
        <f t="shared" ref="C19" si="4">C16+C17+C18</f>
        <v>0</v>
      </c>
      <c r="D19" s="73">
        <f t="shared" ref="D19" si="5">D16+D17+D18</f>
        <v>0</v>
      </c>
      <c r="E19" s="73">
        <f t="shared" ref="E19" si="6">E16+E17+E18</f>
        <v>0</v>
      </c>
      <c r="F19" s="73">
        <f t="shared" ref="F19" si="7">F16+F17+F18</f>
        <v>0</v>
      </c>
    </row>
    <row r="20" spans="1:6" ht="9.9499999999999993" hidden="1" customHeight="1" x14ac:dyDescent="0.2">
      <c r="A20" s="61" t="s">
        <v>111</v>
      </c>
      <c r="B20" s="33"/>
      <c r="C20" s="33"/>
      <c r="D20" s="33"/>
      <c r="E20" s="33"/>
      <c r="F20" s="33"/>
    </row>
    <row r="21" spans="1:6" ht="79.349999999999994" hidden="1" customHeight="1" x14ac:dyDescent="0.2">
      <c r="A21" s="34" t="s">
        <v>132</v>
      </c>
      <c r="B21" s="72">
        <v>2624</v>
      </c>
      <c r="C21" s="72">
        <v>2624</v>
      </c>
      <c r="D21" s="72">
        <v>2624</v>
      </c>
      <c r="E21" s="72">
        <v>2624</v>
      </c>
      <c r="F21" s="72">
        <v>2624</v>
      </c>
    </row>
    <row r="22" spans="1:6" ht="22.35" customHeight="1" x14ac:dyDescent="0.2">
      <c r="A22" s="163" t="s">
        <v>236</v>
      </c>
      <c r="B22" s="159"/>
      <c r="C22" s="158" t="s">
        <v>133</v>
      </c>
      <c r="D22" s="160"/>
      <c r="E22" s="160"/>
      <c r="F22" s="159"/>
    </row>
    <row r="23" spans="1:6" ht="9.9499999999999993" customHeight="1" x14ac:dyDescent="0.2">
      <c r="A23" s="54" t="s">
        <v>93</v>
      </c>
      <c r="B23" s="74">
        <f>'2-тиркеме'!F246</f>
        <v>480176.2</v>
      </c>
      <c r="C23" s="74">
        <f>'2-тиркеме'!G246</f>
        <v>511432.5</v>
      </c>
      <c r="D23" s="74">
        <f>'2-тиркеме'!H246</f>
        <v>542118.45883333322</v>
      </c>
      <c r="E23" s="74">
        <f>'2-тиркеме'!I246</f>
        <v>574645.56636333326</v>
      </c>
      <c r="F23" s="74">
        <f>'2-тиркеме'!J246</f>
        <v>609124.30034513318</v>
      </c>
    </row>
    <row r="24" spans="1:6" ht="9.9499999999999993" customHeight="1" x14ac:dyDescent="0.2">
      <c r="A24" s="54" t="s">
        <v>109</v>
      </c>
      <c r="B24" s="67"/>
      <c r="C24" s="67"/>
      <c r="D24" s="67"/>
      <c r="E24" s="67"/>
      <c r="F24" s="67"/>
    </row>
    <row r="25" spans="1:6" ht="9.9499999999999993" customHeight="1" x14ac:dyDescent="0.2">
      <c r="A25" s="54" t="s">
        <v>95</v>
      </c>
      <c r="B25" s="67"/>
      <c r="C25" s="67"/>
      <c r="D25" s="67"/>
      <c r="E25" s="67"/>
      <c r="F25" s="67"/>
    </row>
    <row r="26" spans="1:6" ht="9.9499999999999993" customHeight="1" x14ac:dyDescent="0.2">
      <c r="A26" s="89" t="s">
        <v>245</v>
      </c>
      <c r="B26" s="73">
        <f>B23+B24+B25</f>
        <v>480176.2</v>
      </c>
      <c r="C26" s="73">
        <f t="shared" ref="C26" si="8">C23+C24+C25</f>
        <v>511432.5</v>
      </c>
      <c r="D26" s="73">
        <f t="shared" ref="D26" si="9">D23+D24+D25</f>
        <v>542118.45883333322</v>
      </c>
      <c r="E26" s="73">
        <f t="shared" ref="E26" si="10">E23+E24+E25</f>
        <v>574645.56636333326</v>
      </c>
      <c r="F26" s="73">
        <f t="shared" ref="F26" si="11">F23+F24+F25</f>
        <v>609124.30034513318</v>
      </c>
    </row>
    <row r="27" spans="1:6" ht="9.9499999999999993" customHeight="1" x14ac:dyDescent="0.2">
      <c r="A27" s="61" t="s">
        <v>111</v>
      </c>
      <c r="B27" s="33"/>
      <c r="C27" s="33"/>
      <c r="D27" s="33"/>
      <c r="E27" s="33"/>
      <c r="F27" s="33"/>
    </row>
    <row r="28" spans="1:6" ht="59.45" customHeight="1" x14ac:dyDescent="0.2">
      <c r="A28" s="34" t="s">
        <v>134</v>
      </c>
      <c r="B28" s="93">
        <v>1.4E-2</v>
      </c>
      <c r="C28" s="93">
        <v>1.4E-2</v>
      </c>
      <c r="D28" s="93">
        <v>1.4E-2</v>
      </c>
      <c r="E28" s="93">
        <v>1.4E-2</v>
      </c>
      <c r="F28" s="93">
        <v>1.4E-2</v>
      </c>
    </row>
    <row r="29" spans="1:6" ht="23.1" customHeight="1" x14ac:dyDescent="0.2">
      <c r="A29" s="163" t="s">
        <v>238</v>
      </c>
      <c r="B29" s="159"/>
      <c r="C29" s="158" t="s">
        <v>135</v>
      </c>
      <c r="D29" s="160"/>
      <c r="E29" s="160"/>
      <c r="F29" s="159"/>
    </row>
    <row r="30" spans="1:6" ht="9.9499999999999993" customHeight="1" x14ac:dyDescent="0.2">
      <c r="A30" s="54" t="s">
        <v>93</v>
      </c>
      <c r="B30" s="74">
        <f>'2-тиркеме'!F254</f>
        <v>150000</v>
      </c>
      <c r="C30" s="74">
        <f>'2-тиркеме'!G254</f>
        <v>150000</v>
      </c>
      <c r="D30" s="74">
        <f>'2-тиркеме'!H254</f>
        <v>170000</v>
      </c>
      <c r="E30" s="74">
        <f>'2-тиркеме'!I254</f>
        <v>180000</v>
      </c>
      <c r="F30" s="74">
        <f>'2-тиркеме'!J254</f>
        <v>190000</v>
      </c>
    </row>
    <row r="31" spans="1:6" ht="9.9499999999999993" customHeight="1" x14ac:dyDescent="0.2">
      <c r="A31" s="54" t="s">
        <v>109</v>
      </c>
      <c r="B31" s="67"/>
      <c r="C31" s="67"/>
      <c r="D31" s="67"/>
      <c r="E31" s="67"/>
      <c r="F31" s="67"/>
    </row>
    <row r="32" spans="1:6" ht="9.9499999999999993" customHeight="1" x14ac:dyDescent="0.2">
      <c r="A32" s="54" t="s">
        <v>95</v>
      </c>
      <c r="B32" s="67"/>
      <c r="C32" s="67"/>
      <c r="D32" s="67"/>
      <c r="E32" s="67"/>
      <c r="F32" s="67"/>
    </row>
    <row r="33" spans="1:6" ht="9.9499999999999993" customHeight="1" x14ac:dyDescent="0.2">
      <c r="A33" s="89" t="s">
        <v>23</v>
      </c>
      <c r="B33" s="73">
        <f>B30+B31+B32</f>
        <v>150000</v>
      </c>
      <c r="C33" s="73">
        <f t="shared" ref="C33" si="12">C30+C31+C32</f>
        <v>150000</v>
      </c>
      <c r="D33" s="73">
        <f t="shared" ref="D33" si="13">D30+D31+D32</f>
        <v>170000</v>
      </c>
      <c r="E33" s="73">
        <f t="shared" ref="E33" si="14">E30+E31+E32</f>
        <v>180000</v>
      </c>
      <c r="F33" s="73">
        <f t="shared" ref="F33" si="15">F30+F31+F32</f>
        <v>190000</v>
      </c>
    </row>
    <row r="34" spans="1:6" ht="9.9499999999999993" customHeight="1" x14ac:dyDescent="0.2">
      <c r="A34" s="61" t="s">
        <v>111</v>
      </c>
      <c r="B34" s="33"/>
      <c r="C34" s="33"/>
      <c r="D34" s="33"/>
      <c r="E34" s="33"/>
      <c r="F34" s="33"/>
    </row>
    <row r="35" spans="1:6" ht="29.85" customHeight="1" x14ac:dyDescent="0.2">
      <c r="A35" s="34" t="s">
        <v>136</v>
      </c>
      <c r="B35" s="94">
        <v>0.01</v>
      </c>
      <c r="C35" s="94">
        <v>0.01</v>
      </c>
      <c r="D35" s="94">
        <v>0.01</v>
      </c>
      <c r="E35" s="94">
        <v>0.01</v>
      </c>
      <c r="F35" s="94">
        <v>0.01</v>
      </c>
    </row>
    <row r="38" spans="1:6" customFormat="1" x14ac:dyDescent="0.2">
      <c r="A38" s="16" t="s">
        <v>233</v>
      </c>
      <c r="B38" s="16"/>
      <c r="C38" s="16"/>
      <c r="D38" s="16"/>
      <c r="E38" s="16"/>
      <c r="F38" s="16"/>
    </row>
    <row r="39" spans="1:6" customFormat="1" x14ac:dyDescent="0.2">
      <c r="A39" s="16" t="s">
        <v>234</v>
      </c>
      <c r="B39" s="16"/>
      <c r="C39" s="16"/>
      <c r="D39" s="16"/>
      <c r="E39" s="16"/>
      <c r="F39" s="16"/>
    </row>
    <row r="40" spans="1:6" customFormat="1" x14ac:dyDescent="0.2">
      <c r="A40" s="16"/>
      <c r="B40" s="16"/>
      <c r="C40" s="16"/>
      <c r="D40" s="16"/>
      <c r="E40" s="16"/>
      <c r="F40" s="16"/>
    </row>
    <row r="41" spans="1:6" customFormat="1" x14ac:dyDescent="0.2">
      <c r="B41" s="16"/>
      <c r="C41" s="16"/>
      <c r="D41" s="16"/>
      <c r="E41" s="16"/>
      <c r="F41" s="16"/>
    </row>
    <row r="42" spans="1:6" customFormat="1" x14ac:dyDescent="0.2">
      <c r="A42" s="16" t="s">
        <v>235</v>
      </c>
      <c r="B42" s="16"/>
      <c r="C42" s="16"/>
      <c r="D42" s="16"/>
      <c r="E42" s="16"/>
      <c r="F42" s="16"/>
    </row>
  </sheetData>
  <mergeCells count="12">
    <mergeCell ref="F1:F5"/>
    <mergeCell ref="A15:B15"/>
    <mergeCell ref="C15:F15"/>
    <mergeCell ref="A22:B22"/>
    <mergeCell ref="C22:F22"/>
    <mergeCell ref="A29:B29"/>
    <mergeCell ref="C29:F29"/>
    <mergeCell ref="A8:B8"/>
    <mergeCell ref="C8:F8"/>
    <mergeCell ref="A6:F6"/>
    <mergeCell ref="A7:B7"/>
    <mergeCell ref="C7:F7"/>
  </mergeCells>
  <pageMargins left="0.70866141732283472" right="0" top="0.74803149606299213" bottom="0.74803149606299213" header="0.31496062992125984" footer="0.31496062992125984"/>
  <pageSetup paperSize="9" scale="80"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272"/>
  <sheetViews>
    <sheetView zoomScale="130" zoomScaleNormal="130" workbookViewId="0">
      <pane ySplit="9" topLeftCell="A10" activePane="bottomLeft" state="frozen"/>
      <selection pane="bottomLeft" activeCell="D246" sqref="D246"/>
    </sheetView>
  </sheetViews>
  <sheetFormatPr defaultRowHeight="12.75" x14ac:dyDescent="0.2"/>
  <cols>
    <col min="1" max="2" width="9.5" style="21" customWidth="1"/>
    <col min="3" max="3" width="34.83203125" style="21" customWidth="1"/>
    <col min="4" max="4" width="13.33203125" style="21" customWidth="1"/>
    <col min="5" max="5" width="14" style="21" customWidth="1"/>
    <col min="6" max="6" width="13.33203125" style="21" customWidth="1"/>
    <col min="7" max="7" width="14.5" style="21" customWidth="1"/>
    <col min="8" max="9" width="14.1640625" style="21" customWidth="1"/>
    <col min="10" max="10" width="13.5" style="21" customWidth="1"/>
    <col min="11" max="11" width="34.6640625" style="21" customWidth="1"/>
    <col min="12" max="16384" width="9.33203125" style="21"/>
  </cols>
  <sheetData>
    <row r="1" spans="1:11" ht="12" customHeight="1" x14ac:dyDescent="0.2">
      <c r="A1" s="92"/>
      <c r="B1" s="92"/>
      <c r="C1" s="92"/>
      <c r="D1" s="92"/>
      <c r="E1" s="92"/>
      <c r="F1" s="92"/>
      <c r="G1" s="92"/>
      <c r="H1" s="92"/>
      <c r="I1" s="92"/>
      <c r="J1" s="77"/>
      <c r="K1" s="176" t="s">
        <v>147</v>
      </c>
    </row>
    <row r="2" spans="1:11" ht="12" customHeight="1" x14ac:dyDescent="0.2">
      <c r="A2" s="100"/>
      <c r="B2" s="100"/>
      <c r="C2" s="100"/>
      <c r="D2" s="100"/>
      <c r="E2" s="100"/>
      <c r="F2" s="100"/>
      <c r="G2" s="100"/>
      <c r="H2" s="100"/>
      <c r="I2" s="100"/>
      <c r="J2" s="100"/>
      <c r="K2" s="176"/>
    </row>
    <row r="3" spans="1:11" ht="12" customHeight="1" x14ac:dyDescent="0.2">
      <c r="A3" s="100"/>
      <c r="B3" s="100"/>
      <c r="C3" s="100"/>
      <c r="D3" s="100"/>
      <c r="E3" s="100"/>
      <c r="F3" s="100"/>
      <c r="G3" s="100"/>
      <c r="H3" s="100"/>
      <c r="I3" s="100"/>
      <c r="J3" s="100"/>
      <c r="K3" s="176"/>
    </row>
    <row r="4" spans="1:11" ht="3" customHeight="1" x14ac:dyDescent="0.2">
      <c r="A4" s="100"/>
      <c r="B4" s="100"/>
      <c r="C4" s="100"/>
      <c r="D4" s="100"/>
      <c r="E4" s="100"/>
      <c r="F4" s="100"/>
      <c r="G4" s="100"/>
      <c r="H4" s="100"/>
      <c r="I4" s="100"/>
      <c r="J4" s="100"/>
      <c r="K4" s="176"/>
    </row>
    <row r="5" spans="1:11" ht="12" hidden="1" customHeight="1" x14ac:dyDescent="0.2">
      <c r="A5" s="101"/>
      <c r="B5" s="101"/>
      <c r="C5" s="101"/>
      <c r="D5" s="101"/>
      <c r="E5" s="101"/>
      <c r="F5" s="101"/>
      <c r="G5" s="101"/>
      <c r="H5" s="101"/>
      <c r="I5" s="101"/>
      <c r="J5" s="78"/>
      <c r="K5" s="176"/>
    </row>
    <row r="6" spans="1:11" ht="47.25" customHeight="1" x14ac:dyDescent="0.2">
      <c r="A6" s="174" t="s">
        <v>146</v>
      </c>
      <c r="B6" s="175"/>
      <c r="C6" s="175"/>
      <c r="D6" s="175"/>
      <c r="E6" s="175"/>
      <c r="F6" s="175"/>
      <c r="G6" s="175"/>
      <c r="H6" s="175"/>
      <c r="I6" s="175"/>
      <c r="J6" s="175"/>
      <c r="K6" s="175"/>
    </row>
    <row r="7" spans="1:11" ht="24.6" customHeight="1" x14ac:dyDescent="0.2">
      <c r="A7" s="173" t="s">
        <v>137</v>
      </c>
      <c r="B7" s="173"/>
      <c r="C7" s="173"/>
      <c r="D7" s="173"/>
      <c r="E7" s="173"/>
      <c r="F7" s="173"/>
      <c r="G7" s="173"/>
      <c r="H7" s="173"/>
      <c r="I7" s="173"/>
      <c r="J7" s="173"/>
      <c r="K7" s="173"/>
    </row>
    <row r="8" spans="1:11" ht="16.7" customHeight="1" x14ac:dyDescent="0.2">
      <c r="A8" s="180" t="s">
        <v>148</v>
      </c>
      <c r="B8" s="182" t="s">
        <v>186</v>
      </c>
      <c r="C8" s="184" t="s">
        <v>149</v>
      </c>
      <c r="D8" s="186" t="s">
        <v>150</v>
      </c>
      <c r="E8" s="187"/>
      <c r="F8" s="187"/>
      <c r="G8" s="187"/>
      <c r="H8" s="187"/>
      <c r="I8" s="187"/>
      <c r="J8" s="188"/>
      <c r="K8" s="79" t="s">
        <v>151</v>
      </c>
    </row>
    <row r="9" spans="1:11" ht="18.600000000000001" customHeight="1" x14ac:dyDescent="0.2">
      <c r="A9" s="181"/>
      <c r="B9" s="183"/>
      <c r="C9" s="185"/>
      <c r="D9" s="80" t="s">
        <v>152</v>
      </c>
      <c r="E9" s="80" t="s">
        <v>153</v>
      </c>
      <c r="F9" s="80" t="s">
        <v>154</v>
      </c>
      <c r="G9" s="80" t="s">
        <v>155</v>
      </c>
      <c r="H9" s="81" t="s">
        <v>156</v>
      </c>
      <c r="I9" s="80" t="s">
        <v>138</v>
      </c>
      <c r="J9" s="81" t="s">
        <v>139</v>
      </c>
      <c r="K9" s="102"/>
    </row>
    <row r="10" spans="1:11" ht="50.45" customHeight="1" x14ac:dyDescent="0.2">
      <c r="A10" s="103">
        <v>1</v>
      </c>
      <c r="B10" s="104"/>
      <c r="C10" s="189" t="s">
        <v>187</v>
      </c>
      <c r="D10" s="190"/>
      <c r="E10" s="190"/>
      <c r="F10" s="190"/>
      <c r="G10" s="190"/>
      <c r="H10" s="190"/>
      <c r="I10" s="190"/>
      <c r="J10" s="191"/>
      <c r="K10" s="82" t="s">
        <v>157</v>
      </c>
    </row>
    <row r="11" spans="1:11" ht="13.5" customHeight="1" x14ac:dyDescent="0.2">
      <c r="A11" s="102"/>
      <c r="B11" s="102"/>
      <c r="C11" s="82" t="s">
        <v>158</v>
      </c>
      <c r="D11" s="105">
        <f>D19+D27</f>
        <v>0</v>
      </c>
      <c r="E11" s="105">
        <f t="shared" ref="E11:J11" si="0">E19+E27</f>
        <v>0</v>
      </c>
      <c r="F11" s="105">
        <f t="shared" si="0"/>
        <v>0</v>
      </c>
      <c r="G11" s="105">
        <f t="shared" si="0"/>
        <v>0</v>
      </c>
      <c r="H11" s="105">
        <f t="shared" si="0"/>
        <v>0</v>
      </c>
      <c r="I11" s="105">
        <f t="shared" si="0"/>
        <v>0</v>
      </c>
      <c r="J11" s="105">
        <f t="shared" si="0"/>
        <v>0</v>
      </c>
      <c r="K11" s="102"/>
    </row>
    <row r="12" spans="1:11" ht="27" customHeight="1" x14ac:dyDescent="0.2">
      <c r="A12" s="106"/>
      <c r="B12" s="106"/>
      <c r="C12" s="104" t="s">
        <v>188</v>
      </c>
      <c r="D12" s="105">
        <f t="shared" ref="D12:J14" si="1">D20+D28</f>
        <v>0</v>
      </c>
      <c r="E12" s="105">
        <f t="shared" si="1"/>
        <v>0</v>
      </c>
      <c r="F12" s="105">
        <f t="shared" si="1"/>
        <v>0</v>
      </c>
      <c r="G12" s="105">
        <f t="shared" si="1"/>
        <v>0</v>
      </c>
      <c r="H12" s="105">
        <f t="shared" si="1"/>
        <v>0</v>
      </c>
      <c r="I12" s="105">
        <f t="shared" si="1"/>
        <v>0</v>
      </c>
      <c r="J12" s="105">
        <f t="shared" si="1"/>
        <v>0</v>
      </c>
      <c r="K12" s="106"/>
    </row>
    <row r="13" spans="1:11" ht="27" customHeight="1" x14ac:dyDescent="0.2">
      <c r="A13" s="106"/>
      <c r="B13" s="106"/>
      <c r="C13" s="104" t="s">
        <v>189</v>
      </c>
      <c r="D13" s="105">
        <f t="shared" si="1"/>
        <v>0</v>
      </c>
      <c r="E13" s="105">
        <f t="shared" si="1"/>
        <v>0</v>
      </c>
      <c r="F13" s="105">
        <f t="shared" si="1"/>
        <v>0</v>
      </c>
      <c r="G13" s="105">
        <f t="shared" si="1"/>
        <v>0</v>
      </c>
      <c r="H13" s="105">
        <f t="shared" si="1"/>
        <v>0</v>
      </c>
      <c r="I13" s="105">
        <f t="shared" si="1"/>
        <v>0</v>
      </c>
      <c r="J13" s="105">
        <f t="shared" si="1"/>
        <v>0</v>
      </c>
      <c r="K13" s="106"/>
    </row>
    <row r="14" spans="1:11" ht="13.5" customHeight="1" x14ac:dyDescent="0.2">
      <c r="A14" s="102"/>
      <c r="B14" s="102"/>
      <c r="C14" s="82" t="s">
        <v>159</v>
      </c>
      <c r="D14" s="105">
        <f t="shared" si="1"/>
        <v>317424.69999999995</v>
      </c>
      <c r="E14" s="105">
        <f t="shared" si="1"/>
        <v>249835.8</v>
      </c>
      <c r="F14" s="105">
        <f t="shared" si="1"/>
        <v>302039.59999999998</v>
      </c>
      <c r="G14" s="105">
        <f>G22+G30</f>
        <v>317039.8</v>
      </c>
      <c r="H14" s="105">
        <f>H22+H30</f>
        <v>336062.2</v>
      </c>
      <c r="I14" s="105">
        <f t="shared" si="1"/>
        <v>356225.9</v>
      </c>
      <c r="J14" s="105">
        <f t="shared" si="1"/>
        <v>377599.4744368</v>
      </c>
      <c r="K14" s="102"/>
    </row>
    <row r="15" spans="1:11" ht="41.25" customHeight="1" x14ac:dyDescent="0.2">
      <c r="A15" s="104"/>
      <c r="B15" s="104"/>
      <c r="C15" s="82" t="s">
        <v>160</v>
      </c>
      <c r="D15" s="83">
        <f>D12++D13+D14+D11</f>
        <v>317424.69999999995</v>
      </c>
      <c r="E15" s="83">
        <f t="shared" ref="E15:J15" si="2">E12++E13+E14+E11</f>
        <v>249835.8</v>
      </c>
      <c r="F15" s="83">
        <f t="shared" si="2"/>
        <v>302039.59999999998</v>
      </c>
      <c r="G15" s="83">
        <f t="shared" si="2"/>
        <v>317039.8</v>
      </c>
      <c r="H15" s="83">
        <f t="shared" si="2"/>
        <v>336062.2</v>
      </c>
      <c r="I15" s="83">
        <f t="shared" si="2"/>
        <v>356225.9</v>
      </c>
      <c r="J15" s="83">
        <f t="shared" si="2"/>
        <v>377599.4744368</v>
      </c>
      <c r="K15" s="104"/>
    </row>
    <row r="16" spans="1:11" ht="16.7" customHeight="1" x14ac:dyDescent="0.2">
      <c r="A16" s="102"/>
      <c r="B16" s="102"/>
      <c r="C16" s="82" t="s">
        <v>161</v>
      </c>
      <c r="D16" s="105"/>
      <c r="E16" s="105"/>
      <c r="F16" s="105"/>
      <c r="G16" s="107"/>
      <c r="H16" s="107"/>
      <c r="I16" s="107"/>
      <c r="J16" s="105"/>
      <c r="K16" s="102"/>
    </row>
    <row r="17" spans="1:11" ht="18.95" customHeight="1" x14ac:dyDescent="0.2">
      <c r="A17" s="102"/>
      <c r="B17" s="102"/>
      <c r="C17" s="82" t="s">
        <v>162</v>
      </c>
      <c r="D17" s="105">
        <f>D14</f>
        <v>317424.69999999995</v>
      </c>
      <c r="E17" s="105">
        <f t="shared" ref="E17:J17" si="3">E14</f>
        <v>249835.8</v>
      </c>
      <c r="F17" s="105">
        <f t="shared" si="3"/>
        <v>302039.59999999998</v>
      </c>
      <c r="G17" s="105">
        <f t="shared" si="3"/>
        <v>317039.8</v>
      </c>
      <c r="H17" s="105">
        <f t="shared" si="3"/>
        <v>336062.2</v>
      </c>
      <c r="I17" s="105">
        <f t="shared" si="3"/>
        <v>356225.9</v>
      </c>
      <c r="J17" s="105">
        <f t="shared" si="3"/>
        <v>377599.4744368</v>
      </c>
      <c r="K17" s="102"/>
    </row>
    <row r="18" spans="1:11" ht="39.75" customHeight="1" x14ac:dyDescent="0.2">
      <c r="A18" s="106"/>
      <c r="B18" s="106"/>
      <c r="C18" s="192" t="s">
        <v>163</v>
      </c>
      <c r="D18" s="193"/>
      <c r="E18" s="193"/>
      <c r="F18" s="193"/>
      <c r="G18" s="193"/>
      <c r="H18" s="193"/>
      <c r="I18" s="193"/>
      <c r="J18" s="194"/>
      <c r="K18" s="104" t="s">
        <v>190</v>
      </c>
    </row>
    <row r="19" spans="1:11" ht="13.5" customHeight="1" x14ac:dyDescent="0.2">
      <c r="A19" s="102"/>
      <c r="B19" s="102"/>
      <c r="C19" s="82" t="s">
        <v>158</v>
      </c>
      <c r="D19" s="108"/>
      <c r="E19" s="108"/>
      <c r="F19" s="108"/>
      <c r="G19" s="109"/>
      <c r="H19" s="109"/>
      <c r="I19" s="109"/>
      <c r="J19" s="108"/>
      <c r="K19" s="102"/>
    </row>
    <row r="20" spans="1:11" ht="27" customHeight="1" x14ac:dyDescent="0.2">
      <c r="A20" s="106"/>
      <c r="B20" s="106"/>
      <c r="C20" s="104" t="s">
        <v>191</v>
      </c>
      <c r="D20" s="108"/>
      <c r="E20" s="108"/>
      <c r="F20" s="108"/>
      <c r="G20" s="109"/>
      <c r="H20" s="109"/>
      <c r="I20" s="109"/>
      <c r="J20" s="108"/>
      <c r="K20" s="106"/>
    </row>
    <row r="21" spans="1:11" ht="27" customHeight="1" x14ac:dyDescent="0.2">
      <c r="A21" s="106"/>
      <c r="B21" s="106"/>
      <c r="C21" s="104" t="s">
        <v>189</v>
      </c>
      <c r="D21" s="108"/>
      <c r="E21" s="108"/>
      <c r="F21" s="108"/>
      <c r="G21" s="109"/>
      <c r="H21" s="109"/>
      <c r="I21" s="109"/>
      <c r="J21" s="108"/>
      <c r="K21" s="106"/>
    </row>
    <row r="22" spans="1:11" ht="13.5" customHeight="1" x14ac:dyDescent="0.2">
      <c r="A22" s="102"/>
      <c r="B22" s="102"/>
      <c r="C22" s="82" t="s">
        <v>159</v>
      </c>
      <c r="D22" s="105">
        <v>119957.49999999999</v>
      </c>
      <c r="E22" s="105">
        <v>78009</v>
      </c>
      <c r="F22" s="105">
        <v>93157.8</v>
      </c>
      <c r="G22" s="110">
        <v>97624.8</v>
      </c>
      <c r="H22" s="110">
        <v>103482.3</v>
      </c>
      <c r="I22" s="110">
        <v>109691.2</v>
      </c>
      <c r="J22" s="110">
        <v>116272.6987968</v>
      </c>
      <c r="K22" s="102"/>
    </row>
    <row r="23" spans="1:11" ht="36.6" customHeight="1" x14ac:dyDescent="0.2">
      <c r="A23" s="106"/>
      <c r="B23" s="106"/>
      <c r="C23" s="104" t="s">
        <v>192</v>
      </c>
      <c r="D23" s="83">
        <f>D22</f>
        <v>119957.49999999999</v>
      </c>
      <c r="E23" s="83">
        <f t="shared" ref="E23:J23" si="4">E22</f>
        <v>78009</v>
      </c>
      <c r="F23" s="83">
        <f t="shared" si="4"/>
        <v>93157.8</v>
      </c>
      <c r="G23" s="84">
        <f t="shared" si="4"/>
        <v>97624.8</v>
      </c>
      <c r="H23" s="84">
        <f t="shared" si="4"/>
        <v>103482.3</v>
      </c>
      <c r="I23" s="84">
        <f t="shared" si="4"/>
        <v>109691.2</v>
      </c>
      <c r="J23" s="83">
        <f t="shared" si="4"/>
        <v>116272.6987968</v>
      </c>
      <c r="K23" s="106"/>
    </row>
    <row r="24" spans="1:11" ht="13.5" customHeight="1" x14ac:dyDescent="0.2">
      <c r="A24" s="102"/>
      <c r="B24" s="102"/>
      <c r="C24" s="82" t="s">
        <v>161</v>
      </c>
      <c r="D24" s="108"/>
      <c r="E24" s="108"/>
      <c r="F24" s="108"/>
      <c r="G24" s="109"/>
      <c r="H24" s="109"/>
      <c r="I24" s="109"/>
      <c r="J24" s="108"/>
      <c r="K24" s="102"/>
    </row>
    <row r="25" spans="1:11" ht="13.5" customHeight="1" x14ac:dyDescent="0.2">
      <c r="A25" s="102"/>
      <c r="B25" s="102"/>
      <c r="C25" s="82" t="s">
        <v>162</v>
      </c>
      <c r="D25" s="105">
        <f>D22</f>
        <v>119957.49999999999</v>
      </c>
      <c r="E25" s="105">
        <f>E22</f>
        <v>78009</v>
      </c>
      <c r="F25" s="105">
        <f t="shared" ref="F25:J25" si="5">F22</f>
        <v>93157.8</v>
      </c>
      <c r="G25" s="105">
        <f t="shared" si="5"/>
        <v>97624.8</v>
      </c>
      <c r="H25" s="105">
        <f t="shared" si="5"/>
        <v>103482.3</v>
      </c>
      <c r="I25" s="105">
        <f t="shared" si="5"/>
        <v>109691.2</v>
      </c>
      <c r="J25" s="105">
        <f t="shared" si="5"/>
        <v>116272.6987968</v>
      </c>
      <c r="K25" s="102"/>
    </row>
    <row r="26" spans="1:11" ht="51" customHeight="1" x14ac:dyDescent="0.2">
      <c r="A26" s="104"/>
      <c r="B26" s="104"/>
      <c r="C26" s="177" t="s">
        <v>164</v>
      </c>
      <c r="D26" s="178"/>
      <c r="E26" s="178"/>
      <c r="F26" s="178"/>
      <c r="G26" s="178"/>
      <c r="H26" s="178"/>
      <c r="I26" s="178"/>
      <c r="J26" s="179"/>
      <c r="K26" s="104" t="s">
        <v>193</v>
      </c>
    </row>
    <row r="27" spans="1:11" ht="13.5" customHeight="1" x14ac:dyDescent="0.2">
      <c r="A27" s="102"/>
      <c r="B27" s="102"/>
      <c r="C27" s="82" t="s">
        <v>158</v>
      </c>
      <c r="D27" s="111"/>
      <c r="E27" s="111"/>
      <c r="F27" s="111"/>
      <c r="G27" s="112"/>
      <c r="H27" s="112"/>
      <c r="I27" s="112"/>
      <c r="J27" s="111"/>
      <c r="K27" s="102"/>
    </row>
    <row r="28" spans="1:11" ht="27" customHeight="1" x14ac:dyDescent="0.2">
      <c r="A28" s="106"/>
      <c r="B28" s="106"/>
      <c r="C28" s="104" t="s">
        <v>191</v>
      </c>
      <c r="D28" s="111"/>
      <c r="E28" s="111"/>
      <c r="F28" s="111"/>
      <c r="G28" s="112"/>
      <c r="H28" s="112"/>
      <c r="I28" s="112"/>
      <c r="J28" s="111"/>
      <c r="K28" s="106"/>
    </row>
    <row r="29" spans="1:11" ht="27" customHeight="1" x14ac:dyDescent="0.2">
      <c r="A29" s="106"/>
      <c r="B29" s="106"/>
      <c r="C29" s="104" t="s">
        <v>189</v>
      </c>
      <c r="D29" s="111"/>
      <c r="E29" s="111"/>
      <c r="F29" s="111"/>
      <c r="G29" s="112"/>
      <c r="H29" s="112"/>
      <c r="I29" s="112"/>
      <c r="J29" s="111"/>
      <c r="K29" s="106"/>
    </row>
    <row r="30" spans="1:11" ht="13.5" customHeight="1" x14ac:dyDescent="0.2">
      <c r="A30" s="102"/>
      <c r="B30" s="102"/>
      <c r="C30" s="82" t="s">
        <v>159</v>
      </c>
      <c r="D30" s="113">
        <v>197467.19999999998</v>
      </c>
      <c r="E30" s="113">
        <v>171826.8</v>
      </c>
      <c r="F30" s="113">
        <v>208881.8</v>
      </c>
      <c r="G30" s="114">
        <v>219415</v>
      </c>
      <c r="H30" s="114">
        <v>232579.9</v>
      </c>
      <c r="I30" s="114">
        <v>246534.7</v>
      </c>
      <c r="J30" s="114">
        <v>261326.77563999998</v>
      </c>
      <c r="K30" s="102"/>
    </row>
    <row r="31" spans="1:11" ht="27" customHeight="1" x14ac:dyDescent="0.2">
      <c r="A31" s="106"/>
      <c r="B31" s="106"/>
      <c r="C31" s="104" t="s">
        <v>194</v>
      </c>
      <c r="D31" s="115">
        <f>D30</f>
        <v>197467.19999999998</v>
      </c>
      <c r="E31" s="115">
        <f t="shared" ref="E31:J31" si="6">E30</f>
        <v>171826.8</v>
      </c>
      <c r="F31" s="115">
        <f t="shared" si="6"/>
        <v>208881.8</v>
      </c>
      <c r="G31" s="116">
        <f t="shared" si="6"/>
        <v>219415</v>
      </c>
      <c r="H31" s="116">
        <f t="shared" si="6"/>
        <v>232579.9</v>
      </c>
      <c r="I31" s="116">
        <f t="shared" si="6"/>
        <v>246534.7</v>
      </c>
      <c r="J31" s="115">
        <f t="shared" si="6"/>
        <v>261326.77563999998</v>
      </c>
      <c r="K31" s="106"/>
    </row>
    <row r="32" spans="1:11" ht="13.5" customHeight="1" x14ac:dyDescent="0.2">
      <c r="A32" s="102"/>
      <c r="B32" s="102"/>
      <c r="C32" s="82" t="s">
        <v>161</v>
      </c>
      <c r="D32" s="111"/>
      <c r="E32" s="111"/>
      <c r="F32" s="111"/>
      <c r="G32" s="112"/>
      <c r="H32" s="112"/>
      <c r="I32" s="112"/>
      <c r="J32" s="111"/>
      <c r="K32" s="102"/>
    </row>
    <row r="33" spans="1:11" ht="13.5" customHeight="1" x14ac:dyDescent="0.2">
      <c r="A33" s="102"/>
      <c r="B33" s="102"/>
      <c r="C33" s="82" t="s">
        <v>162</v>
      </c>
      <c r="D33" s="113">
        <f>D30</f>
        <v>197467.19999999998</v>
      </c>
      <c r="E33" s="113">
        <f t="shared" ref="E33:J33" si="7">E30</f>
        <v>171826.8</v>
      </c>
      <c r="F33" s="113">
        <f t="shared" si="7"/>
        <v>208881.8</v>
      </c>
      <c r="G33" s="113">
        <f t="shared" si="7"/>
        <v>219415</v>
      </c>
      <c r="H33" s="113">
        <f t="shared" si="7"/>
        <v>232579.9</v>
      </c>
      <c r="I33" s="113">
        <f t="shared" si="7"/>
        <v>246534.7</v>
      </c>
      <c r="J33" s="113">
        <f t="shared" si="7"/>
        <v>261326.77563999998</v>
      </c>
      <c r="K33" s="102"/>
    </row>
    <row r="34" spans="1:11" ht="41.25" customHeight="1" x14ac:dyDescent="0.2">
      <c r="A34" s="103">
        <v>2</v>
      </c>
      <c r="B34" s="104"/>
      <c r="C34" s="189" t="s">
        <v>195</v>
      </c>
      <c r="D34" s="190"/>
      <c r="E34" s="190"/>
      <c r="F34" s="190"/>
      <c r="G34" s="190"/>
      <c r="H34" s="190"/>
      <c r="I34" s="190"/>
      <c r="J34" s="191"/>
      <c r="K34" s="82" t="s">
        <v>165</v>
      </c>
    </row>
    <row r="35" spans="1:11" ht="13.5" customHeight="1" x14ac:dyDescent="0.2">
      <c r="A35" s="102"/>
      <c r="B35" s="102"/>
      <c r="C35" s="82" t="s">
        <v>158</v>
      </c>
      <c r="D35" s="117">
        <f>D43+D51+D59+D67+D75+D83+D91+D99+D107+D115+D123</f>
        <v>5033411</v>
      </c>
      <c r="E35" s="117">
        <f t="shared" ref="E35:J36" si="8">E43+E51+E59+E67+E75+E83+E91+E99+E107+E115+E123</f>
        <v>413346</v>
      </c>
      <c r="F35" s="117">
        <f>F43+F51+F59+F67+F75+F83+F91+F99+F107+F115+F123</f>
        <v>413346</v>
      </c>
      <c r="G35" s="117">
        <f t="shared" si="8"/>
        <v>413346</v>
      </c>
      <c r="H35" s="117">
        <f>H43+H51+H59+H67+H75+H83+H91+H99+H107+H115+H123</f>
        <v>826744.1</v>
      </c>
      <c r="I35" s="117">
        <f t="shared" si="8"/>
        <v>1240116.1000000001</v>
      </c>
      <c r="J35" s="117">
        <f t="shared" si="8"/>
        <v>1653488.1</v>
      </c>
      <c r="K35" s="102"/>
    </row>
    <row r="36" spans="1:11" ht="27" customHeight="1" x14ac:dyDescent="0.2">
      <c r="A36" s="106"/>
      <c r="B36" s="106"/>
      <c r="C36" s="104" t="s">
        <v>191</v>
      </c>
      <c r="D36" s="117">
        <f t="shared" ref="D36:J38" si="9">D44+D52+D60+D68+D76+D84+D92+D100+D108+D116+D124</f>
        <v>731809.20000000007</v>
      </c>
      <c r="E36" s="117">
        <f t="shared" si="9"/>
        <v>155278.79999999999</v>
      </c>
      <c r="F36" s="117">
        <f>F44+F52+F60+F68+F76+F84+F92+F100+F108+F116+F124</f>
        <v>249933.4</v>
      </c>
      <c r="G36" s="117">
        <f t="shared" si="8"/>
        <v>259120.8</v>
      </c>
      <c r="H36" s="117">
        <f t="shared" si="8"/>
        <v>287378.09999999998</v>
      </c>
      <c r="I36" s="117">
        <f t="shared" si="8"/>
        <v>304620.79999999999</v>
      </c>
      <c r="J36" s="117">
        <f t="shared" si="8"/>
        <v>322898.09999999998</v>
      </c>
      <c r="K36" s="106"/>
    </row>
    <row r="37" spans="1:11" ht="27" customHeight="1" x14ac:dyDescent="0.2">
      <c r="A37" s="106"/>
      <c r="B37" s="106"/>
      <c r="C37" s="104" t="s">
        <v>189</v>
      </c>
      <c r="D37" s="117">
        <f t="shared" si="9"/>
        <v>0</v>
      </c>
      <c r="E37" s="117">
        <f t="shared" si="9"/>
        <v>0</v>
      </c>
      <c r="F37" s="117">
        <f t="shared" si="9"/>
        <v>0</v>
      </c>
      <c r="G37" s="117">
        <f t="shared" si="9"/>
        <v>0</v>
      </c>
      <c r="H37" s="117">
        <f t="shared" si="9"/>
        <v>0</v>
      </c>
      <c r="I37" s="117">
        <f t="shared" si="9"/>
        <v>0</v>
      </c>
      <c r="J37" s="117">
        <f t="shared" si="9"/>
        <v>0</v>
      </c>
      <c r="K37" s="106"/>
    </row>
    <row r="38" spans="1:11" ht="13.5" customHeight="1" x14ac:dyDescent="0.2">
      <c r="A38" s="102"/>
      <c r="B38" s="102"/>
      <c r="C38" s="82" t="s">
        <v>159</v>
      </c>
      <c r="D38" s="117">
        <f t="shared" si="9"/>
        <v>2914403.9</v>
      </c>
      <c r="E38" s="117">
        <f t="shared" si="9"/>
        <v>2780541.8000000003</v>
      </c>
      <c r="F38" s="117">
        <f>F46+F54+F62+F70+F78+F86+F94+F102+F110+F118+F126</f>
        <v>2727627.3</v>
      </c>
      <c r="G38" s="117">
        <f t="shared" si="9"/>
        <v>2918825.4</v>
      </c>
      <c r="H38" s="117">
        <f t="shared" si="9"/>
        <v>3195708.4</v>
      </c>
      <c r="I38" s="117">
        <f t="shared" si="9"/>
        <v>3439978.5</v>
      </c>
      <c r="J38" s="117">
        <f t="shared" si="9"/>
        <v>3705586.5999999996</v>
      </c>
      <c r="K38" s="102"/>
    </row>
    <row r="39" spans="1:11" ht="48.75" customHeight="1" x14ac:dyDescent="0.2">
      <c r="A39" s="104"/>
      <c r="B39" s="104"/>
      <c r="C39" s="104" t="s">
        <v>196</v>
      </c>
      <c r="D39" s="115">
        <f>D35+D38+D36</f>
        <v>8679624.0999999996</v>
      </c>
      <c r="E39" s="115">
        <f t="shared" ref="E39:J39" si="10">E35+E38+E36</f>
        <v>3349166.6</v>
      </c>
      <c r="F39" s="115">
        <f t="shared" si="10"/>
        <v>3390906.6999999997</v>
      </c>
      <c r="G39" s="115">
        <f t="shared" si="10"/>
        <v>3591292.1999999997</v>
      </c>
      <c r="H39" s="115">
        <f t="shared" si="10"/>
        <v>4309830.5999999996</v>
      </c>
      <c r="I39" s="115">
        <f t="shared" si="10"/>
        <v>4984715.3999999994</v>
      </c>
      <c r="J39" s="115">
        <f t="shared" si="10"/>
        <v>5681972.7999999989</v>
      </c>
      <c r="K39" s="104"/>
    </row>
    <row r="40" spans="1:11" ht="13.5" customHeight="1" x14ac:dyDescent="0.2">
      <c r="A40" s="102"/>
      <c r="B40" s="102"/>
      <c r="C40" s="82" t="s">
        <v>161</v>
      </c>
      <c r="D40" s="117">
        <f>D35</f>
        <v>5033411</v>
      </c>
      <c r="E40" s="117">
        <f t="shared" ref="E40:J40" si="11">E35</f>
        <v>413346</v>
      </c>
      <c r="F40" s="117">
        <f t="shared" si="11"/>
        <v>413346</v>
      </c>
      <c r="G40" s="117">
        <f t="shared" si="11"/>
        <v>413346</v>
      </c>
      <c r="H40" s="117">
        <f t="shared" si="11"/>
        <v>826744.1</v>
      </c>
      <c r="I40" s="117">
        <f t="shared" si="11"/>
        <v>1240116.1000000001</v>
      </c>
      <c r="J40" s="117">
        <f t="shared" si="11"/>
        <v>1653488.1</v>
      </c>
      <c r="K40" s="102"/>
    </row>
    <row r="41" spans="1:11" ht="13.5" customHeight="1" x14ac:dyDescent="0.2">
      <c r="A41" s="102"/>
      <c r="B41" s="102"/>
      <c r="C41" s="82" t="s">
        <v>162</v>
      </c>
      <c r="D41" s="117">
        <f>D38+D37+D36</f>
        <v>3646213.1</v>
      </c>
      <c r="E41" s="117">
        <f t="shared" ref="E41:J41" si="12">E38+E37+E36</f>
        <v>2935820.6</v>
      </c>
      <c r="F41" s="117">
        <f t="shared" si="12"/>
        <v>2977560.6999999997</v>
      </c>
      <c r="G41" s="117">
        <f t="shared" si="12"/>
        <v>3177946.1999999997</v>
      </c>
      <c r="H41" s="117">
        <f t="shared" si="12"/>
        <v>3483086.5</v>
      </c>
      <c r="I41" s="117">
        <f t="shared" si="12"/>
        <v>3744599.3</v>
      </c>
      <c r="J41" s="117">
        <f t="shared" si="12"/>
        <v>4028484.6999999997</v>
      </c>
      <c r="K41" s="102"/>
    </row>
    <row r="42" spans="1:11" ht="28.5" customHeight="1" x14ac:dyDescent="0.2">
      <c r="A42" s="106"/>
      <c r="B42" s="106"/>
      <c r="C42" s="177" t="s">
        <v>166</v>
      </c>
      <c r="D42" s="178"/>
      <c r="E42" s="178"/>
      <c r="F42" s="178"/>
      <c r="G42" s="178"/>
      <c r="H42" s="178"/>
      <c r="I42" s="178"/>
      <c r="J42" s="179"/>
      <c r="K42" s="106"/>
    </row>
    <row r="43" spans="1:11" ht="13.5" customHeight="1" x14ac:dyDescent="0.2">
      <c r="A43" s="102"/>
      <c r="B43" s="102"/>
      <c r="C43" s="82" t="s">
        <v>158</v>
      </c>
      <c r="D43" s="113">
        <v>483256.2</v>
      </c>
      <c r="E43" s="118"/>
      <c r="F43" s="118"/>
      <c r="G43" s="118"/>
      <c r="H43" s="118"/>
      <c r="I43" s="118"/>
      <c r="J43" s="118"/>
      <c r="K43" s="102"/>
    </row>
    <row r="44" spans="1:11" ht="27" customHeight="1" x14ac:dyDescent="0.2">
      <c r="A44" s="106"/>
      <c r="B44" s="106"/>
      <c r="C44" s="104" t="s">
        <v>191</v>
      </c>
      <c r="D44" s="119"/>
      <c r="E44" s="120"/>
      <c r="F44" s="120"/>
      <c r="G44" s="120"/>
      <c r="H44" s="120"/>
      <c r="I44" s="120"/>
      <c r="J44" s="120"/>
      <c r="K44" s="106"/>
    </row>
    <row r="45" spans="1:11" ht="27" customHeight="1" x14ac:dyDescent="0.2">
      <c r="A45" s="106"/>
      <c r="B45" s="106"/>
      <c r="C45" s="104" t="s">
        <v>189</v>
      </c>
      <c r="D45" s="119"/>
      <c r="E45" s="120"/>
      <c r="F45" s="120"/>
      <c r="G45" s="120"/>
      <c r="H45" s="120"/>
      <c r="I45" s="120"/>
      <c r="J45" s="120"/>
      <c r="K45" s="106"/>
    </row>
    <row r="46" spans="1:11" ht="13.5" customHeight="1" x14ac:dyDescent="0.2">
      <c r="A46" s="102"/>
      <c r="B46" s="102"/>
      <c r="C46" s="82" t="s">
        <v>159</v>
      </c>
      <c r="D46" s="121"/>
      <c r="E46" s="122"/>
      <c r="F46" s="122"/>
      <c r="G46" s="122"/>
      <c r="H46" s="122"/>
      <c r="I46" s="122"/>
      <c r="J46" s="122"/>
      <c r="K46" s="102"/>
    </row>
    <row r="47" spans="1:11" ht="60.95" customHeight="1" x14ac:dyDescent="0.2">
      <c r="A47" s="104"/>
      <c r="B47" s="104"/>
      <c r="C47" s="104" t="s">
        <v>197</v>
      </c>
      <c r="D47" s="115">
        <f>D48+D49</f>
        <v>483256.2</v>
      </c>
      <c r="E47" s="123"/>
      <c r="F47" s="123"/>
      <c r="G47" s="123"/>
      <c r="H47" s="123"/>
      <c r="I47" s="123"/>
      <c r="J47" s="123"/>
      <c r="K47" s="104"/>
    </row>
    <row r="48" spans="1:11" ht="13.5" customHeight="1" x14ac:dyDescent="0.2">
      <c r="A48" s="102"/>
      <c r="B48" s="102"/>
      <c r="C48" s="82" t="s">
        <v>161</v>
      </c>
      <c r="D48" s="113">
        <f t="shared" ref="D48" si="13">D43</f>
        <v>483256.2</v>
      </c>
      <c r="E48" s="118"/>
      <c r="F48" s="118"/>
      <c r="G48" s="118"/>
      <c r="H48" s="118"/>
      <c r="I48" s="118"/>
      <c r="J48" s="118"/>
      <c r="K48" s="102"/>
    </row>
    <row r="49" spans="1:11" ht="13.5" customHeight="1" x14ac:dyDescent="0.2">
      <c r="A49" s="102"/>
      <c r="B49" s="102"/>
      <c r="C49" s="82" t="s">
        <v>162</v>
      </c>
      <c r="D49" s="122"/>
      <c r="E49" s="122"/>
      <c r="F49" s="122"/>
      <c r="G49" s="122"/>
      <c r="H49" s="122"/>
      <c r="I49" s="122"/>
      <c r="J49" s="122"/>
      <c r="K49" s="102"/>
    </row>
    <row r="50" spans="1:11" ht="27" customHeight="1" x14ac:dyDescent="0.2">
      <c r="A50" s="106"/>
      <c r="B50" s="106"/>
      <c r="C50" s="189" t="s">
        <v>198</v>
      </c>
      <c r="D50" s="190"/>
      <c r="E50" s="190"/>
      <c r="F50" s="190"/>
      <c r="G50" s="190"/>
      <c r="H50" s="190"/>
      <c r="I50" s="190"/>
      <c r="J50" s="191"/>
      <c r="K50" s="106"/>
    </row>
    <row r="51" spans="1:11" ht="13.5" customHeight="1" x14ac:dyDescent="0.2">
      <c r="A51" s="102"/>
      <c r="B51" s="102"/>
      <c r="C51" s="82" t="s">
        <v>158</v>
      </c>
      <c r="D51" s="113">
        <f>D56</f>
        <v>4250244.9000000004</v>
      </c>
      <c r="E51" s="113">
        <f t="shared" ref="E51:J51" si="14">E56</f>
        <v>413346</v>
      </c>
      <c r="F51" s="113">
        <f t="shared" si="14"/>
        <v>413346</v>
      </c>
      <c r="G51" s="113">
        <f t="shared" si="14"/>
        <v>413346</v>
      </c>
      <c r="H51" s="113">
        <f t="shared" si="14"/>
        <v>826744.1</v>
      </c>
      <c r="I51" s="113">
        <f t="shared" si="14"/>
        <v>1240116.1000000001</v>
      </c>
      <c r="J51" s="113">
        <f t="shared" si="14"/>
        <v>1653488.1</v>
      </c>
      <c r="K51" s="102"/>
    </row>
    <row r="52" spans="1:11" ht="27" customHeight="1" x14ac:dyDescent="0.2">
      <c r="A52" s="106"/>
      <c r="B52" s="106"/>
      <c r="C52" s="104" t="s">
        <v>191</v>
      </c>
      <c r="D52" s="111"/>
      <c r="E52" s="111"/>
      <c r="F52" s="111"/>
      <c r="G52" s="111"/>
      <c r="H52" s="111"/>
      <c r="I52" s="111"/>
      <c r="J52" s="111"/>
      <c r="K52" s="106"/>
    </row>
    <row r="53" spans="1:11" ht="27" customHeight="1" x14ac:dyDescent="0.2">
      <c r="A53" s="106"/>
      <c r="B53" s="106"/>
      <c r="C53" s="104" t="s">
        <v>189</v>
      </c>
      <c r="D53" s="111"/>
      <c r="E53" s="111"/>
      <c r="F53" s="111"/>
      <c r="G53" s="111"/>
      <c r="H53" s="111"/>
      <c r="I53" s="111"/>
      <c r="J53" s="111"/>
      <c r="K53" s="106"/>
    </row>
    <row r="54" spans="1:11" ht="13.5" customHeight="1" x14ac:dyDescent="0.2">
      <c r="A54" s="102"/>
      <c r="B54" s="102"/>
      <c r="C54" s="82" t="s">
        <v>159</v>
      </c>
      <c r="D54" s="113">
        <f>D57</f>
        <v>2288593.4</v>
      </c>
      <c r="E54" s="113">
        <f>E57</f>
        <v>2008923.5</v>
      </c>
      <c r="F54" s="113">
        <f t="shared" ref="F54:J54" si="15">F57</f>
        <v>2014965.6</v>
      </c>
      <c r="G54" s="113">
        <f t="shared" si="15"/>
        <v>2099264.5</v>
      </c>
      <c r="H54" s="113">
        <f t="shared" si="15"/>
        <v>2253213.4</v>
      </c>
      <c r="I54" s="113">
        <f t="shared" si="15"/>
        <v>2356109.2000000002</v>
      </c>
      <c r="J54" s="113">
        <f t="shared" si="15"/>
        <v>2459136.9</v>
      </c>
      <c r="K54" s="102"/>
    </row>
    <row r="55" spans="1:11" ht="109.7" customHeight="1" x14ac:dyDescent="0.2">
      <c r="A55" s="104"/>
      <c r="B55" s="104"/>
      <c r="C55" s="104" t="s">
        <v>199</v>
      </c>
      <c r="D55" s="115">
        <f>D56+D57</f>
        <v>6538838.3000000007</v>
      </c>
      <c r="E55" s="115">
        <f>E56+E57</f>
        <v>2422269.5</v>
      </c>
      <c r="F55" s="115">
        <f>F56+F57</f>
        <v>2428311.6</v>
      </c>
      <c r="G55" s="116">
        <f t="shared" ref="G55:J55" si="16">G56+G57</f>
        <v>2512610.5</v>
      </c>
      <c r="H55" s="116">
        <f t="shared" si="16"/>
        <v>3079957.5</v>
      </c>
      <c r="I55" s="116">
        <f t="shared" si="16"/>
        <v>3596225.3000000003</v>
      </c>
      <c r="J55" s="115">
        <f t="shared" si="16"/>
        <v>4112625</v>
      </c>
      <c r="K55" s="104"/>
    </row>
    <row r="56" spans="1:11" ht="13.5" customHeight="1" x14ac:dyDescent="0.2">
      <c r="A56" s="102"/>
      <c r="B56" s="102"/>
      <c r="C56" s="82" t="s">
        <v>161</v>
      </c>
      <c r="D56" s="113">
        <v>4250244.9000000004</v>
      </c>
      <c r="E56" s="113">
        <v>413346</v>
      </c>
      <c r="F56" s="113">
        <v>413346</v>
      </c>
      <c r="G56" s="113">
        <v>413346</v>
      </c>
      <c r="H56" s="114">
        <v>826744.1</v>
      </c>
      <c r="I56" s="114">
        <v>1240116.1000000001</v>
      </c>
      <c r="J56" s="114">
        <v>1653488.1</v>
      </c>
      <c r="K56" s="102"/>
    </row>
    <row r="57" spans="1:11" ht="13.5" customHeight="1" x14ac:dyDescent="0.2">
      <c r="A57" s="102"/>
      <c r="B57" s="102"/>
      <c r="C57" s="82" t="s">
        <v>162</v>
      </c>
      <c r="D57" s="113">
        <v>2288593.4</v>
      </c>
      <c r="E57" s="113">
        <v>2008923.5</v>
      </c>
      <c r="F57" s="113">
        <v>2014965.6</v>
      </c>
      <c r="G57" s="113">
        <v>2099264.5</v>
      </c>
      <c r="H57" s="113">
        <v>2253213.4</v>
      </c>
      <c r="I57" s="113">
        <v>2356109.2000000002</v>
      </c>
      <c r="J57" s="113">
        <v>2459136.9</v>
      </c>
      <c r="K57" s="102"/>
    </row>
    <row r="58" spans="1:11" ht="40.5" customHeight="1" x14ac:dyDescent="0.2">
      <c r="A58" s="104"/>
      <c r="B58" s="104"/>
      <c r="C58" s="177" t="s">
        <v>167</v>
      </c>
      <c r="D58" s="178"/>
      <c r="E58" s="178"/>
      <c r="F58" s="178"/>
      <c r="G58" s="178"/>
      <c r="H58" s="178"/>
      <c r="I58" s="178"/>
      <c r="J58" s="179"/>
      <c r="K58" s="104"/>
    </row>
    <row r="59" spans="1:11" ht="13.5" customHeight="1" x14ac:dyDescent="0.2">
      <c r="A59" s="102"/>
      <c r="B59" s="102"/>
      <c r="C59" s="82" t="s">
        <v>158</v>
      </c>
      <c r="D59" s="105">
        <f>D64</f>
        <v>286232.3</v>
      </c>
      <c r="E59" s="105"/>
      <c r="F59" s="105"/>
      <c r="G59" s="105"/>
      <c r="H59" s="110"/>
      <c r="I59" s="110"/>
      <c r="J59" s="110"/>
      <c r="K59" s="102"/>
    </row>
    <row r="60" spans="1:11" ht="27" customHeight="1" x14ac:dyDescent="0.2">
      <c r="A60" s="106"/>
      <c r="B60" s="106"/>
      <c r="C60" s="104" t="s">
        <v>191</v>
      </c>
      <c r="D60" s="108"/>
      <c r="E60" s="108"/>
      <c r="F60" s="108"/>
      <c r="G60" s="109"/>
      <c r="H60" s="109"/>
      <c r="I60" s="109"/>
      <c r="J60" s="108"/>
      <c r="K60" s="106"/>
    </row>
    <row r="61" spans="1:11" ht="27" customHeight="1" x14ac:dyDescent="0.2">
      <c r="A61" s="106"/>
      <c r="B61" s="106"/>
      <c r="C61" s="104" t="s">
        <v>189</v>
      </c>
      <c r="D61" s="108"/>
      <c r="E61" s="108"/>
      <c r="F61" s="108"/>
      <c r="G61" s="109"/>
      <c r="H61" s="109"/>
      <c r="I61" s="109"/>
      <c r="J61" s="108"/>
      <c r="K61" s="106"/>
    </row>
    <row r="62" spans="1:11" ht="13.5" customHeight="1" x14ac:dyDescent="0.2">
      <c r="A62" s="102"/>
      <c r="B62" s="102"/>
      <c r="C62" s="82" t="s">
        <v>159</v>
      </c>
      <c r="D62" s="105"/>
      <c r="E62" s="105"/>
      <c r="F62" s="105"/>
      <c r="G62" s="107"/>
      <c r="H62" s="107"/>
      <c r="I62" s="107"/>
      <c r="J62" s="105"/>
      <c r="K62" s="102"/>
    </row>
    <row r="63" spans="1:11" ht="134.25" customHeight="1" x14ac:dyDescent="0.2">
      <c r="A63" s="104"/>
      <c r="B63" s="104"/>
      <c r="C63" s="104" t="s">
        <v>200</v>
      </c>
      <c r="D63" s="83">
        <f>D64+D65</f>
        <v>286232.3</v>
      </c>
      <c r="E63" s="83">
        <f t="shared" ref="E63:J63" si="17">E64+E65</f>
        <v>0</v>
      </c>
      <c r="F63" s="83">
        <f t="shared" si="17"/>
        <v>0</v>
      </c>
      <c r="G63" s="84">
        <f t="shared" si="17"/>
        <v>0</v>
      </c>
      <c r="H63" s="84">
        <f t="shared" si="17"/>
        <v>0</v>
      </c>
      <c r="I63" s="84">
        <f t="shared" si="17"/>
        <v>0</v>
      </c>
      <c r="J63" s="83">
        <f t="shared" si="17"/>
        <v>0</v>
      </c>
      <c r="K63" s="104"/>
    </row>
    <row r="64" spans="1:11" ht="13.5" customHeight="1" x14ac:dyDescent="0.2">
      <c r="A64" s="102"/>
      <c r="B64" s="102"/>
      <c r="C64" s="82" t="s">
        <v>161</v>
      </c>
      <c r="D64" s="105">
        <v>286232.3</v>
      </c>
      <c r="E64" s="105">
        <f t="shared" ref="E64:J64" si="18">E59</f>
        <v>0</v>
      </c>
      <c r="F64" s="105">
        <f t="shared" si="18"/>
        <v>0</v>
      </c>
      <c r="G64" s="105">
        <f>G59</f>
        <v>0</v>
      </c>
      <c r="H64" s="105">
        <f t="shared" si="18"/>
        <v>0</v>
      </c>
      <c r="I64" s="105">
        <f t="shared" si="18"/>
        <v>0</v>
      </c>
      <c r="J64" s="105">
        <f t="shared" si="18"/>
        <v>0</v>
      </c>
      <c r="K64" s="102"/>
    </row>
    <row r="65" spans="1:11" ht="13.5" customHeight="1" x14ac:dyDescent="0.2">
      <c r="A65" s="102"/>
      <c r="B65" s="102"/>
      <c r="C65" s="82" t="s">
        <v>162</v>
      </c>
      <c r="D65" s="105"/>
      <c r="E65" s="105"/>
      <c r="F65" s="105"/>
      <c r="G65" s="107"/>
      <c r="H65" s="107"/>
      <c r="I65" s="107"/>
      <c r="J65" s="105"/>
      <c r="K65" s="102"/>
    </row>
    <row r="66" spans="1:11" ht="27.75" hidden="1" customHeight="1" x14ac:dyDescent="0.2">
      <c r="A66" s="106"/>
      <c r="B66" s="106"/>
      <c r="C66" s="177" t="s">
        <v>168</v>
      </c>
      <c r="D66" s="178"/>
      <c r="E66" s="178"/>
      <c r="F66" s="178"/>
      <c r="G66" s="178"/>
      <c r="H66" s="178"/>
      <c r="I66" s="178"/>
      <c r="J66" s="179"/>
      <c r="K66" s="106"/>
    </row>
    <row r="67" spans="1:11" ht="13.5" hidden="1" customHeight="1" x14ac:dyDescent="0.2">
      <c r="A67" s="102"/>
      <c r="B67" s="102"/>
      <c r="C67" s="82" t="s">
        <v>158</v>
      </c>
      <c r="D67" s="105"/>
      <c r="E67" s="105"/>
      <c r="F67" s="105"/>
      <c r="G67" s="110"/>
      <c r="H67" s="110"/>
      <c r="I67" s="110"/>
      <c r="J67" s="110"/>
      <c r="K67" s="102"/>
    </row>
    <row r="68" spans="1:11" ht="27" hidden="1" customHeight="1" x14ac:dyDescent="0.2">
      <c r="A68" s="106"/>
      <c r="B68" s="106"/>
      <c r="C68" s="104" t="s">
        <v>191</v>
      </c>
      <c r="D68" s="108"/>
      <c r="E68" s="108"/>
      <c r="F68" s="108"/>
      <c r="G68" s="109"/>
      <c r="H68" s="109"/>
      <c r="I68" s="109"/>
      <c r="J68" s="108"/>
      <c r="K68" s="106"/>
    </row>
    <row r="69" spans="1:11" ht="27" hidden="1" customHeight="1" x14ac:dyDescent="0.2">
      <c r="A69" s="106"/>
      <c r="B69" s="106"/>
      <c r="C69" s="104" t="s">
        <v>189</v>
      </c>
      <c r="D69" s="108"/>
      <c r="E69" s="108"/>
      <c r="F69" s="108"/>
      <c r="G69" s="109"/>
      <c r="H69" s="109"/>
      <c r="I69" s="109"/>
      <c r="J69" s="108"/>
      <c r="K69" s="106"/>
    </row>
    <row r="70" spans="1:11" ht="13.5" hidden="1" customHeight="1" x14ac:dyDescent="0.2">
      <c r="A70" s="102"/>
      <c r="B70" s="102"/>
      <c r="C70" s="82" t="s">
        <v>159</v>
      </c>
      <c r="D70" s="105"/>
      <c r="E70" s="105"/>
      <c r="F70" s="105"/>
      <c r="G70" s="107"/>
      <c r="H70" s="107"/>
      <c r="I70" s="107"/>
      <c r="J70" s="105"/>
      <c r="K70" s="102"/>
    </row>
    <row r="71" spans="1:11" ht="97.5" hidden="1" customHeight="1" x14ac:dyDescent="0.2">
      <c r="A71" s="104"/>
      <c r="B71" s="104"/>
      <c r="C71" s="104" t="s">
        <v>201</v>
      </c>
      <c r="D71" s="83">
        <f>D72+D73</f>
        <v>0</v>
      </c>
      <c r="E71" s="83">
        <f t="shared" ref="E71:J71" si="19">E72+E73</f>
        <v>0</v>
      </c>
      <c r="F71" s="83">
        <f t="shared" si="19"/>
        <v>0</v>
      </c>
      <c r="G71" s="84">
        <f t="shared" si="19"/>
        <v>0</v>
      </c>
      <c r="H71" s="84">
        <f t="shared" si="19"/>
        <v>0</v>
      </c>
      <c r="I71" s="84">
        <f t="shared" si="19"/>
        <v>0</v>
      </c>
      <c r="J71" s="83">
        <f t="shared" si="19"/>
        <v>0</v>
      </c>
      <c r="K71" s="104"/>
    </row>
    <row r="72" spans="1:11" ht="13.5" hidden="1" customHeight="1" x14ac:dyDescent="0.2">
      <c r="A72" s="102"/>
      <c r="B72" s="102"/>
      <c r="C72" s="82" t="s">
        <v>161</v>
      </c>
      <c r="D72" s="105">
        <f>D67</f>
        <v>0</v>
      </c>
      <c r="E72" s="105">
        <f t="shared" ref="E72:J72" si="20">E67</f>
        <v>0</v>
      </c>
      <c r="F72" s="105">
        <f t="shared" si="20"/>
        <v>0</v>
      </c>
      <c r="G72" s="105">
        <f t="shared" si="20"/>
        <v>0</v>
      </c>
      <c r="H72" s="105">
        <f t="shared" si="20"/>
        <v>0</v>
      </c>
      <c r="I72" s="105">
        <f t="shared" si="20"/>
        <v>0</v>
      </c>
      <c r="J72" s="105">
        <f t="shared" si="20"/>
        <v>0</v>
      </c>
      <c r="K72" s="102"/>
    </row>
    <row r="73" spans="1:11" ht="13.5" hidden="1" customHeight="1" x14ac:dyDescent="0.2">
      <c r="A73" s="102"/>
      <c r="B73" s="102"/>
      <c r="C73" s="82" t="s">
        <v>162</v>
      </c>
      <c r="D73" s="102"/>
      <c r="E73" s="102"/>
      <c r="F73" s="102"/>
      <c r="G73" s="102"/>
      <c r="H73" s="102"/>
      <c r="I73" s="102"/>
      <c r="J73" s="102"/>
      <c r="K73" s="102"/>
    </row>
    <row r="74" spans="1:11" ht="51" customHeight="1" x14ac:dyDescent="0.2">
      <c r="A74" s="104"/>
      <c r="B74" s="104"/>
      <c r="C74" s="177" t="s">
        <v>169</v>
      </c>
      <c r="D74" s="178"/>
      <c r="E74" s="178"/>
      <c r="F74" s="178"/>
      <c r="G74" s="178"/>
      <c r="H74" s="178"/>
      <c r="I74" s="178"/>
      <c r="J74" s="179"/>
      <c r="K74" s="104"/>
    </row>
    <row r="75" spans="1:11" ht="13.5" customHeight="1" x14ac:dyDescent="0.2">
      <c r="A75" s="102"/>
      <c r="B75" s="102"/>
      <c r="C75" s="82" t="s">
        <v>158</v>
      </c>
      <c r="D75" s="113">
        <f>D80</f>
        <v>13005.6</v>
      </c>
      <c r="E75" s="113"/>
      <c r="F75" s="113"/>
      <c r="G75" s="113"/>
      <c r="H75" s="114"/>
      <c r="I75" s="114"/>
      <c r="J75" s="114"/>
      <c r="K75" s="102"/>
    </row>
    <row r="76" spans="1:11" ht="27" customHeight="1" x14ac:dyDescent="0.2">
      <c r="A76" s="106"/>
      <c r="B76" s="106"/>
      <c r="C76" s="104" t="s">
        <v>191</v>
      </c>
      <c r="D76" s="111"/>
      <c r="E76" s="111"/>
      <c r="F76" s="111"/>
      <c r="G76" s="112"/>
      <c r="H76" s="112"/>
      <c r="I76" s="112"/>
      <c r="J76" s="111"/>
      <c r="K76" s="106"/>
    </row>
    <row r="77" spans="1:11" ht="27" customHeight="1" x14ac:dyDescent="0.2">
      <c r="A77" s="106"/>
      <c r="B77" s="106"/>
      <c r="C77" s="104" t="s">
        <v>189</v>
      </c>
      <c r="D77" s="111"/>
      <c r="E77" s="111"/>
      <c r="F77" s="111"/>
      <c r="G77" s="112"/>
      <c r="H77" s="112"/>
      <c r="I77" s="112"/>
      <c r="J77" s="111"/>
      <c r="K77" s="106"/>
    </row>
    <row r="78" spans="1:11" ht="13.5" customHeight="1" x14ac:dyDescent="0.2">
      <c r="A78" s="102"/>
      <c r="B78" s="102"/>
      <c r="C78" s="82" t="s">
        <v>159</v>
      </c>
      <c r="D78" s="113">
        <f>D81</f>
        <v>7003</v>
      </c>
      <c r="E78" s="113"/>
      <c r="F78" s="113"/>
      <c r="G78" s="124"/>
      <c r="H78" s="124"/>
      <c r="I78" s="124"/>
      <c r="J78" s="113"/>
      <c r="K78" s="102"/>
    </row>
    <row r="79" spans="1:11" ht="181.35" customHeight="1" x14ac:dyDescent="0.2">
      <c r="A79" s="104"/>
      <c r="B79" s="104"/>
      <c r="C79" s="104" t="s">
        <v>202</v>
      </c>
      <c r="D79" s="115">
        <f>D80+D81</f>
        <v>20008.599999999999</v>
      </c>
      <c r="E79" s="115">
        <f t="shared" ref="E79:J79" si="21">E80+E81</f>
        <v>0</v>
      </c>
      <c r="F79" s="115">
        <f t="shared" si="21"/>
        <v>0</v>
      </c>
      <c r="G79" s="116">
        <f t="shared" si="21"/>
        <v>0</v>
      </c>
      <c r="H79" s="116">
        <f t="shared" si="21"/>
        <v>0</v>
      </c>
      <c r="I79" s="116">
        <f t="shared" si="21"/>
        <v>0</v>
      </c>
      <c r="J79" s="115">
        <f t="shared" si="21"/>
        <v>0</v>
      </c>
      <c r="K79" s="104"/>
    </row>
    <row r="80" spans="1:11" ht="13.5" customHeight="1" x14ac:dyDescent="0.2">
      <c r="A80" s="102"/>
      <c r="B80" s="102"/>
      <c r="C80" s="82" t="s">
        <v>161</v>
      </c>
      <c r="D80" s="113">
        <v>13005.6</v>
      </c>
      <c r="E80" s="113">
        <f t="shared" ref="E80:J80" si="22">E75</f>
        <v>0</v>
      </c>
      <c r="F80" s="113">
        <f t="shared" si="22"/>
        <v>0</v>
      </c>
      <c r="G80" s="113">
        <f t="shared" si="22"/>
        <v>0</v>
      </c>
      <c r="H80" s="113">
        <f t="shared" si="22"/>
        <v>0</v>
      </c>
      <c r="I80" s="113">
        <f t="shared" si="22"/>
        <v>0</v>
      </c>
      <c r="J80" s="113">
        <f t="shared" si="22"/>
        <v>0</v>
      </c>
      <c r="K80" s="102"/>
    </row>
    <row r="81" spans="1:11" ht="13.5" customHeight="1" x14ac:dyDescent="0.2">
      <c r="A81" s="102"/>
      <c r="B81" s="102"/>
      <c r="C81" s="82" t="s">
        <v>162</v>
      </c>
      <c r="D81" s="113">
        <v>7003</v>
      </c>
      <c r="E81" s="113"/>
      <c r="F81" s="113"/>
      <c r="G81" s="124"/>
      <c r="H81" s="124"/>
      <c r="I81" s="124"/>
      <c r="J81" s="113"/>
      <c r="K81" s="102"/>
    </row>
    <row r="82" spans="1:11" ht="26.25" customHeight="1" x14ac:dyDescent="0.2">
      <c r="A82" s="106"/>
      <c r="B82" s="106"/>
      <c r="C82" s="177" t="s">
        <v>170</v>
      </c>
      <c r="D82" s="178"/>
      <c r="E82" s="178"/>
      <c r="F82" s="178"/>
      <c r="G82" s="178"/>
      <c r="H82" s="178"/>
      <c r="I82" s="178"/>
      <c r="J82" s="179"/>
      <c r="K82" s="106"/>
    </row>
    <row r="83" spans="1:11" ht="13.5" customHeight="1" x14ac:dyDescent="0.2">
      <c r="A83" s="102"/>
      <c r="B83" s="102"/>
      <c r="C83" s="82" t="s">
        <v>158</v>
      </c>
      <c r="D83" s="113"/>
      <c r="E83" s="113"/>
      <c r="F83" s="113"/>
      <c r="G83" s="124"/>
      <c r="H83" s="124"/>
      <c r="I83" s="124"/>
      <c r="J83" s="113"/>
      <c r="K83" s="102"/>
    </row>
    <row r="84" spans="1:11" ht="27" customHeight="1" x14ac:dyDescent="0.2">
      <c r="A84" s="106"/>
      <c r="B84" s="106"/>
      <c r="C84" s="104" t="s">
        <v>191</v>
      </c>
      <c r="D84" s="111"/>
      <c r="E84" s="111"/>
      <c r="F84" s="111"/>
      <c r="G84" s="112"/>
      <c r="H84" s="112"/>
      <c r="I84" s="112"/>
      <c r="J84" s="111"/>
      <c r="K84" s="106"/>
    </row>
    <row r="85" spans="1:11" ht="27" customHeight="1" x14ac:dyDescent="0.2">
      <c r="A85" s="106"/>
      <c r="B85" s="106"/>
      <c r="C85" s="104" t="s">
        <v>189</v>
      </c>
      <c r="D85" s="111"/>
      <c r="E85" s="111"/>
      <c r="F85" s="111"/>
      <c r="G85" s="112"/>
      <c r="H85" s="112"/>
      <c r="I85" s="112"/>
      <c r="J85" s="111"/>
      <c r="K85" s="106"/>
    </row>
    <row r="86" spans="1:11" ht="13.5" customHeight="1" x14ac:dyDescent="0.2">
      <c r="A86" s="102"/>
      <c r="B86" s="102"/>
      <c r="C86" s="82" t="s">
        <v>159</v>
      </c>
      <c r="D86" s="113">
        <v>398068.8</v>
      </c>
      <c r="E86" s="113">
        <v>617640.1</v>
      </c>
      <c r="F86" s="124">
        <v>712661.7</v>
      </c>
      <c r="G86" s="124">
        <v>819560.9</v>
      </c>
      <c r="H86" s="114">
        <v>942495</v>
      </c>
      <c r="I86" s="114">
        <v>1083869.3</v>
      </c>
      <c r="J86" s="114">
        <v>1246449.7</v>
      </c>
      <c r="K86" s="102"/>
    </row>
    <row r="87" spans="1:11" ht="97.5" customHeight="1" x14ac:dyDescent="0.2">
      <c r="A87" s="104"/>
      <c r="B87" s="104"/>
      <c r="C87" s="104" t="s">
        <v>203</v>
      </c>
      <c r="D87" s="115">
        <f>D88+D89</f>
        <v>398068.8</v>
      </c>
      <c r="E87" s="115">
        <f t="shared" ref="E87:J87" si="23">E88+E89</f>
        <v>617640.1</v>
      </c>
      <c r="F87" s="115">
        <f t="shared" si="23"/>
        <v>712661.7</v>
      </c>
      <c r="G87" s="115">
        <f t="shared" si="23"/>
        <v>819560.9</v>
      </c>
      <c r="H87" s="115">
        <f t="shared" si="23"/>
        <v>942495</v>
      </c>
      <c r="I87" s="115">
        <f t="shared" si="23"/>
        <v>1083869.3</v>
      </c>
      <c r="J87" s="115">
        <f t="shared" si="23"/>
        <v>1246449.7</v>
      </c>
      <c r="K87" s="104"/>
    </row>
    <row r="88" spans="1:11" ht="13.5" customHeight="1" x14ac:dyDescent="0.2">
      <c r="A88" s="102"/>
      <c r="B88" s="102"/>
      <c r="C88" s="82" t="s">
        <v>161</v>
      </c>
      <c r="D88" s="113"/>
      <c r="E88" s="113"/>
      <c r="F88" s="113"/>
      <c r="G88" s="124"/>
      <c r="H88" s="124"/>
      <c r="I88" s="124"/>
      <c r="J88" s="113"/>
      <c r="K88" s="102"/>
    </row>
    <row r="89" spans="1:11" ht="13.5" customHeight="1" x14ac:dyDescent="0.2">
      <c r="A89" s="102"/>
      <c r="B89" s="102"/>
      <c r="C89" s="82" t="s">
        <v>162</v>
      </c>
      <c r="D89" s="113">
        <f>D86</f>
        <v>398068.8</v>
      </c>
      <c r="E89" s="113">
        <f t="shared" ref="E89:J89" si="24">E86</f>
        <v>617640.1</v>
      </c>
      <c r="F89" s="113">
        <f t="shared" si="24"/>
        <v>712661.7</v>
      </c>
      <c r="G89" s="113">
        <f t="shared" si="24"/>
        <v>819560.9</v>
      </c>
      <c r="H89" s="113">
        <f t="shared" si="24"/>
        <v>942495</v>
      </c>
      <c r="I89" s="113">
        <f t="shared" si="24"/>
        <v>1083869.3</v>
      </c>
      <c r="J89" s="113">
        <f t="shared" si="24"/>
        <v>1246449.7</v>
      </c>
      <c r="K89" s="102"/>
    </row>
    <row r="90" spans="1:11" ht="28.5" customHeight="1" x14ac:dyDescent="0.2">
      <c r="A90" s="106"/>
      <c r="B90" s="106"/>
      <c r="C90" s="177" t="s">
        <v>171</v>
      </c>
      <c r="D90" s="178"/>
      <c r="E90" s="178"/>
      <c r="F90" s="178"/>
      <c r="G90" s="178"/>
      <c r="H90" s="178"/>
      <c r="I90" s="178"/>
      <c r="J90" s="179"/>
      <c r="K90" s="106"/>
    </row>
    <row r="91" spans="1:11" ht="13.5" customHeight="1" x14ac:dyDescent="0.2">
      <c r="A91" s="102"/>
      <c r="B91" s="102"/>
      <c r="C91" s="82" t="s">
        <v>158</v>
      </c>
      <c r="D91" s="113"/>
      <c r="E91" s="113"/>
      <c r="F91" s="113"/>
      <c r="G91" s="124"/>
      <c r="H91" s="124"/>
      <c r="I91" s="124"/>
      <c r="J91" s="124"/>
      <c r="K91" s="102"/>
    </row>
    <row r="92" spans="1:11" ht="27" customHeight="1" x14ac:dyDescent="0.2">
      <c r="A92" s="106"/>
      <c r="B92" s="106"/>
      <c r="C92" s="104" t="s">
        <v>191</v>
      </c>
      <c r="D92" s="113">
        <v>262750.30000000005</v>
      </c>
      <c r="E92" s="113">
        <v>155278.79999999999</v>
      </c>
      <c r="F92" s="113">
        <v>249933.4</v>
      </c>
      <c r="G92" s="124">
        <v>259120.8</v>
      </c>
      <c r="H92" s="114">
        <v>287378.09999999998</v>
      </c>
      <c r="I92" s="114">
        <v>304620.79999999999</v>
      </c>
      <c r="J92" s="114">
        <v>322898.09999999998</v>
      </c>
      <c r="K92" s="106"/>
    </row>
    <row r="93" spans="1:11" ht="27" customHeight="1" x14ac:dyDescent="0.2">
      <c r="A93" s="106"/>
      <c r="B93" s="106"/>
      <c r="C93" s="104" t="s">
        <v>189</v>
      </c>
      <c r="D93" s="111"/>
      <c r="E93" s="111"/>
      <c r="F93" s="111"/>
      <c r="G93" s="112"/>
      <c r="H93" s="112"/>
      <c r="I93" s="112"/>
      <c r="J93" s="111"/>
      <c r="K93" s="106"/>
    </row>
    <row r="94" spans="1:11" ht="13.5" customHeight="1" x14ac:dyDescent="0.2">
      <c r="A94" s="102"/>
      <c r="B94" s="102"/>
      <c r="C94" s="82" t="s">
        <v>159</v>
      </c>
      <c r="D94" s="113"/>
      <c r="E94" s="113"/>
      <c r="F94" s="113"/>
      <c r="G94" s="124"/>
      <c r="H94" s="124"/>
      <c r="I94" s="124"/>
      <c r="J94" s="113"/>
      <c r="K94" s="102"/>
    </row>
    <row r="95" spans="1:11" ht="73.349999999999994" customHeight="1" x14ac:dyDescent="0.2">
      <c r="A95" s="104"/>
      <c r="B95" s="104"/>
      <c r="C95" s="104" t="s">
        <v>204</v>
      </c>
      <c r="D95" s="115">
        <f>D96+D97</f>
        <v>262750.30000000005</v>
      </c>
      <c r="E95" s="115">
        <f>E96+E97</f>
        <v>155278.79999999999</v>
      </c>
      <c r="F95" s="115">
        <f t="shared" ref="F95:J95" si="25">F96+F97</f>
        <v>249933.4</v>
      </c>
      <c r="G95" s="116">
        <f t="shared" si="25"/>
        <v>259120.8</v>
      </c>
      <c r="H95" s="116">
        <f t="shared" si="25"/>
        <v>287378.09999999998</v>
      </c>
      <c r="I95" s="116">
        <f t="shared" si="25"/>
        <v>304620.79999999999</v>
      </c>
      <c r="J95" s="115">
        <f t="shared" si="25"/>
        <v>322898.09999999998</v>
      </c>
      <c r="K95" s="104"/>
    </row>
    <row r="96" spans="1:11" ht="13.5" customHeight="1" x14ac:dyDescent="0.2">
      <c r="A96" s="102"/>
      <c r="B96" s="102"/>
      <c r="C96" s="82" t="s">
        <v>161</v>
      </c>
      <c r="D96" s="113"/>
      <c r="E96" s="113"/>
      <c r="F96" s="113"/>
      <c r="G96" s="113"/>
      <c r="H96" s="113"/>
      <c r="I96" s="113"/>
      <c r="J96" s="113"/>
      <c r="K96" s="102"/>
    </row>
    <row r="97" spans="1:11" ht="13.5" customHeight="1" x14ac:dyDescent="0.2">
      <c r="A97" s="102"/>
      <c r="B97" s="102"/>
      <c r="C97" s="82" t="s">
        <v>162</v>
      </c>
      <c r="D97" s="113">
        <f>D92</f>
        <v>262750.30000000005</v>
      </c>
      <c r="E97" s="113">
        <f t="shared" ref="E97:J97" si="26">E92</f>
        <v>155278.79999999999</v>
      </c>
      <c r="F97" s="113">
        <f t="shared" si="26"/>
        <v>249933.4</v>
      </c>
      <c r="G97" s="113">
        <f t="shared" si="26"/>
        <v>259120.8</v>
      </c>
      <c r="H97" s="113">
        <f t="shared" si="26"/>
        <v>287378.09999999998</v>
      </c>
      <c r="I97" s="113">
        <f t="shared" si="26"/>
        <v>304620.79999999999</v>
      </c>
      <c r="J97" s="113">
        <f t="shared" si="26"/>
        <v>322898.09999999998</v>
      </c>
      <c r="K97" s="102"/>
    </row>
    <row r="98" spans="1:11" ht="28.5" customHeight="1" x14ac:dyDescent="0.2">
      <c r="A98" s="106"/>
      <c r="B98" s="106"/>
      <c r="C98" s="177" t="s">
        <v>172</v>
      </c>
      <c r="D98" s="178"/>
      <c r="E98" s="178"/>
      <c r="F98" s="178"/>
      <c r="G98" s="178"/>
      <c r="H98" s="178"/>
      <c r="I98" s="178"/>
      <c r="J98" s="179"/>
      <c r="K98" s="106"/>
    </row>
    <row r="99" spans="1:11" ht="13.5" customHeight="1" x14ac:dyDescent="0.2">
      <c r="A99" s="102"/>
      <c r="B99" s="102"/>
      <c r="C99" s="82" t="s">
        <v>158</v>
      </c>
      <c r="D99" s="105"/>
      <c r="E99" s="105"/>
      <c r="F99" s="105"/>
      <c r="G99" s="107"/>
      <c r="H99" s="107"/>
      <c r="I99" s="107"/>
      <c r="J99" s="107"/>
      <c r="K99" s="102"/>
    </row>
    <row r="100" spans="1:11" ht="27" customHeight="1" x14ac:dyDescent="0.2">
      <c r="A100" s="106"/>
      <c r="B100" s="106"/>
      <c r="C100" s="104" t="s">
        <v>191</v>
      </c>
      <c r="D100" s="105">
        <v>469058.9</v>
      </c>
      <c r="E100" s="105"/>
      <c r="F100" s="105"/>
      <c r="G100" s="107"/>
      <c r="H100" s="110"/>
      <c r="I100" s="110"/>
      <c r="J100" s="110"/>
      <c r="K100" s="106"/>
    </row>
    <row r="101" spans="1:11" ht="27" customHeight="1" x14ac:dyDescent="0.2">
      <c r="A101" s="106"/>
      <c r="B101" s="106"/>
      <c r="C101" s="104" t="s">
        <v>189</v>
      </c>
      <c r="D101" s="108"/>
      <c r="E101" s="108"/>
      <c r="F101" s="108"/>
      <c r="G101" s="109"/>
      <c r="H101" s="109"/>
      <c r="I101" s="109"/>
      <c r="J101" s="108"/>
      <c r="K101" s="106"/>
    </row>
    <row r="102" spans="1:11" ht="13.5" customHeight="1" x14ac:dyDescent="0.2">
      <c r="A102" s="102"/>
      <c r="B102" s="102"/>
      <c r="C102" s="82" t="s">
        <v>159</v>
      </c>
      <c r="D102" s="105"/>
      <c r="E102" s="105"/>
      <c r="F102" s="105"/>
      <c r="G102" s="107"/>
      <c r="H102" s="107"/>
      <c r="I102" s="107"/>
      <c r="J102" s="105"/>
      <c r="K102" s="102"/>
    </row>
    <row r="103" spans="1:11" ht="74.25" customHeight="1" x14ac:dyDescent="0.2">
      <c r="A103" s="104"/>
      <c r="B103" s="104"/>
      <c r="C103" s="104" t="s">
        <v>205</v>
      </c>
      <c r="D103" s="83">
        <f>D104+D105</f>
        <v>469058.9</v>
      </c>
      <c r="E103" s="83">
        <f t="shared" ref="E103:J103" si="27">E104+E105</f>
        <v>0</v>
      </c>
      <c r="F103" s="83">
        <f t="shared" si="27"/>
        <v>0</v>
      </c>
      <c r="G103" s="84">
        <f t="shared" si="27"/>
        <v>0</v>
      </c>
      <c r="H103" s="84">
        <f t="shared" si="27"/>
        <v>0</v>
      </c>
      <c r="I103" s="84">
        <f t="shared" si="27"/>
        <v>0</v>
      </c>
      <c r="J103" s="83">
        <f t="shared" si="27"/>
        <v>0</v>
      </c>
      <c r="K103" s="104"/>
    </row>
    <row r="104" spans="1:11" ht="13.5" customHeight="1" x14ac:dyDescent="0.2">
      <c r="A104" s="102"/>
      <c r="B104" s="102"/>
      <c r="C104" s="82" t="s">
        <v>161</v>
      </c>
      <c r="D104" s="105"/>
      <c r="E104" s="105"/>
      <c r="F104" s="105"/>
      <c r="G104" s="105"/>
      <c r="H104" s="105"/>
      <c r="I104" s="105"/>
      <c r="J104" s="105"/>
      <c r="K104" s="102"/>
    </row>
    <row r="105" spans="1:11" ht="13.5" customHeight="1" x14ac:dyDescent="0.2">
      <c r="A105" s="102"/>
      <c r="B105" s="102"/>
      <c r="C105" s="82" t="s">
        <v>162</v>
      </c>
      <c r="D105" s="105">
        <f>D100</f>
        <v>469058.9</v>
      </c>
      <c r="E105" s="105">
        <f t="shared" ref="E105:J105" si="28">E100</f>
        <v>0</v>
      </c>
      <c r="F105" s="105">
        <f>F100</f>
        <v>0</v>
      </c>
      <c r="G105" s="105">
        <f t="shared" si="28"/>
        <v>0</v>
      </c>
      <c r="H105" s="105">
        <f t="shared" si="28"/>
        <v>0</v>
      </c>
      <c r="I105" s="105">
        <f t="shared" si="28"/>
        <v>0</v>
      </c>
      <c r="J105" s="105">
        <f t="shared" si="28"/>
        <v>0</v>
      </c>
      <c r="K105" s="102"/>
    </row>
    <row r="106" spans="1:11" ht="37.35" customHeight="1" x14ac:dyDescent="0.2">
      <c r="A106" s="106"/>
      <c r="B106" s="106"/>
      <c r="C106" s="189" t="s">
        <v>206</v>
      </c>
      <c r="D106" s="190"/>
      <c r="E106" s="190"/>
      <c r="F106" s="190"/>
      <c r="G106" s="190"/>
      <c r="H106" s="190"/>
      <c r="I106" s="190"/>
      <c r="J106" s="191"/>
      <c r="K106" s="106"/>
    </row>
    <row r="107" spans="1:11" ht="13.5" customHeight="1" x14ac:dyDescent="0.2">
      <c r="A107" s="102"/>
      <c r="B107" s="102"/>
      <c r="C107" s="82" t="s">
        <v>158</v>
      </c>
      <c r="D107" s="113"/>
      <c r="E107" s="105"/>
      <c r="F107" s="105">
        <v>0</v>
      </c>
      <c r="G107" s="107">
        <v>0</v>
      </c>
      <c r="H107" s="107">
        <v>0</v>
      </c>
      <c r="I107" s="107">
        <v>0</v>
      </c>
      <c r="J107" s="107">
        <v>0</v>
      </c>
      <c r="K107" s="102"/>
    </row>
    <row r="108" spans="1:11" ht="27" customHeight="1" x14ac:dyDescent="0.2">
      <c r="A108" s="106"/>
      <c r="B108" s="106"/>
      <c r="C108" s="104" t="s">
        <v>191</v>
      </c>
      <c r="D108" s="108"/>
      <c r="E108" s="108"/>
      <c r="F108" s="108"/>
      <c r="G108" s="109"/>
      <c r="H108" s="109"/>
      <c r="I108" s="109"/>
      <c r="J108" s="108"/>
      <c r="K108" s="106"/>
    </row>
    <row r="109" spans="1:11" ht="27" customHeight="1" x14ac:dyDescent="0.2">
      <c r="A109" s="106"/>
      <c r="B109" s="106"/>
      <c r="C109" s="104" t="s">
        <v>189</v>
      </c>
      <c r="D109" s="108"/>
      <c r="E109" s="108"/>
      <c r="F109" s="108"/>
      <c r="G109" s="109"/>
      <c r="H109" s="109"/>
      <c r="I109" s="109"/>
      <c r="J109" s="108"/>
      <c r="K109" s="106"/>
    </row>
    <row r="110" spans="1:11" ht="13.5" customHeight="1" x14ac:dyDescent="0.2">
      <c r="A110" s="102"/>
      <c r="B110" s="102"/>
      <c r="C110" s="82" t="s">
        <v>159</v>
      </c>
      <c r="D110" s="110">
        <f>D113</f>
        <v>220738.7</v>
      </c>
      <c r="E110" s="110">
        <f>E113</f>
        <v>153978.20000000001</v>
      </c>
      <c r="F110" s="105"/>
      <c r="G110" s="107"/>
      <c r="H110" s="107"/>
      <c r="I110" s="107"/>
      <c r="J110" s="107"/>
      <c r="K110" s="102"/>
    </row>
    <row r="111" spans="1:11" ht="119.85" customHeight="1" x14ac:dyDescent="0.2">
      <c r="A111" s="104"/>
      <c r="B111" s="104"/>
      <c r="C111" s="104" t="s">
        <v>207</v>
      </c>
      <c r="D111" s="83">
        <f>D112+D113</f>
        <v>220738.7</v>
      </c>
      <c r="E111" s="83">
        <f t="shared" ref="E111:J111" si="29">E112+E113</f>
        <v>153978.20000000001</v>
      </c>
      <c r="F111" s="83">
        <f t="shared" si="29"/>
        <v>0</v>
      </c>
      <c r="G111" s="83">
        <f t="shared" si="29"/>
        <v>0</v>
      </c>
      <c r="H111" s="83">
        <f t="shared" si="29"/>
        <v>0</v>
      </c>
      <c r="I111" s="83">
        <f t="shared" si="29"/>
        <v>0</v>
      </c>
      <c r="J111" s="83">
        <f t="shared" si="29"/>
        <v>0</v>
      </c>
      <c r="K111" s="104"/>
    </row>
    <row r="112" spans="1:11" ht="13.5" customHeight="1" x14ac:dyDescent="0.2">
      <c r="A112" s="102"/>
      <c r="B112" s="102"/>
      <c r="C112" s="82" t="s">
        <v>161</v>
      </c>
      <c r="D112" s="113"/>
      <c r="E112" s="113">
        <f>E107</f>
        <v>0</v>
      </c>
      <c r="F112" s="113">
        <f t="shared" ref="F112:J112" si="30">F107</f>
        <v>0</v>
      </c>
      <c r="G112" s="113">
        <f t="shared" si="30"/>
        <v>0</v>
      </c>
      <c r="H112" s="113">
        <f t="shared" si="30"/>
        <v>0</v>
      </c>
      <c r="I112" s="113">
        <f t="shared" si="30"/>
        <v>0</v>
      </c>
      <c r="J112" s="113">
        <f t="shared" si="30"/>
        <v>0</v>
      </c>
      <c r="K112" s="102"/>
    </row>
    <row r="113" spans="1:11" ht="13.5" customHeight="1" x14ac:dyDescent="0.2">
      <c r="A113" s="102"/>
      <c r="B113" s="102"/>
      <c r="C113" s="82" t="s">
        <v>162</v>
      </c>
      <c r="D113" s="113">
        <v>220738.7</v>
      </c>
      <c r="E113" s="113">
        <v>153978.20000000001</v>
      </c>
      <c r="F113" s="113">
        <f>F110</f>
        <v>0</v>
      </c>
      <c r="G113" s="113">
        <f>G110</f>
        <v>0</v>
      </c>
      <c r="H113" s="113">
        <f>H110</f>
        <v>0</v>
      </c>
      <c r="I113" s="113">
        <f>I110</f>
        <v>0</v>
      </c>
      <c r="J113" s="113">
        <f>J110</f>
        <v>0</v>
      </c>
      <c r="K113" s="102"/>
    </row>
    <row r="114" spans="1:11" ht="27" hidden="1" customHeight="1" x14ac:dyDescent="0.2">
      <c r="A114" s="106"/>
      <c r="B114" s="106"/>
      <c r="C114" s="189" t="s">
        <v>208</v>
      </c>
      <c r="D114" s="190"/>
      <c r="E114" s="190"/>
      <c r="F114" s="190"/>
      <c r="G114" s="190"/>
      <c r="H114" s="190"/>
      <c r="I114" s="190"/>
      <c r="J114" s="191"/>
      <c r="K114" s="106"/>
    </row>
    <row r="115" spans="1:11" ht="13.5" hidden="1" customHeight="1" x14ac:dyDescent="0.2">
      <c r="A115" s="102"/>
      <c r="B115" s="102"/>
      <c r="C115" s="82" t="s">
        <v>158</v>
      </c>
      <c r="D115" s="125"/>
      <c r="E115" s="125"/>
      <c r="F115" s="125"/>
      <c r="G115" s="102"/>
      <c r="H115" s="102"/>
      <c r="I115" s="102"/>
      <c r="J115" s="102"/>
      <c r="K115" s="102"/>
    </row>
    <row r="116" spans="1:11" ht="27" hidden="1" customHeight="1" x14ac:dyDescent="0.2">
      <c r="A116" s="106"/>
      <c r="B116" s="106"/>
      <c r="C116" s="104" t="s">
        <v>191</v>
      </c>
      <c r="D116" s="106"/>
      <c r="E116" s="106"/>
      <c r="F116" s="106"/>
      <c r="G116" s="106"/>
      <c r="H116" s="106"/>
      <c r="I116" s="106"/>
      <c r="J116" s="106"/>
      <c r="K116" s="106"/>
    </row>
    <row r="117" spans="1:11" ht="27" hidden="1" customHeight="1" x14ac:dyDescent="0.2">
      <c r="A117" s="106"/>
      <c r="B117" s="106"/>
      <c r="C117" s="104" t="s">
        <v>189</v>
      </c>
      <c r="D117" s="106"/>
      <c r="E117" s="106"/>
      <c r="F117" s="106"/>
      <c r="G117" s="106"/>
      <c r="H117" s="106"/>
      <c r="I117" s="106"/>
      <c r="J117" s="106"/>
      <c r="K117" s="106"/>
    </row>
    <row r="118" spans="1:11" ht="13.5" hidden="1" customHeight="1" x14ac:dyDescent="0.2">
      <c r="A118" s="102"/>
      <c r="B118" s="102"/>
      <c r="C118" s="82" t="s">
        <v>159</v>
      </c>
      <c r="D118" s="102"/>
      <c r="E118" s="102"/>
      <c r="F118" s="102"/>
      <c r="G118" s="102"/>
      <c r="H118" s="102"/>
      <c r="I118" s="102"/>
      <c r="J118" s="102"/>
      <c r="K118" s="102"/>
    </row>
    <row r="119" spans="1:11" ht="73.349999999999994" hidden="1" customHeight="1" x14ac:dyDescent="0.2">
      <c r="A119" s="104"/>
      <c r="B119" s="104"/>
      <c r="C119" s="104" t="s">
        <v>209</v>
      </c>
      <c r="D119" s="126"/>
      <c r="E119" s="126"/>
      <c r="F119" s="126"/>
      <c r="G119" s="127"/>
      <c r="H119" s="127"/>
      <c r="I119" s="127"/>
      <c r="J119" s="127"/>
      <c r="K119" s="104"/>
    </row>
    <row r="120" spans="1:11" ht="13.5" hidden="1" customHeight="1" x14ac:dyDescent="0.2">
      <c r="A120" s="102"/>
      <c r="B120" s="102"/>
      <c r="C120" s="82" t="s">
        <v>161</v>
      </c>
      <c r="D120" s="125"/>
      <c r="E120" s="125"/>
      <c r="F120" s="125"/>
      <c r="G120" s="128"/>
      <c r="H120" s="128"/>
      <c r="I120" s="128"/>
      <c r="J120" s="128"/>
      <c r="K120" s="102"/>
    </row>
    <row r="121" spans="1:11" ht="13.5" hidden="1" customHeight="1" x14ac:dyDescent="0.2">
      <c r="A121" s="102"/>
      <c r="B121" s="102"/>
      <c r="C121" s="82" t="s">
        <v>162</v>
      </c>
      <c r="D121" s="102"/>
      <c r="E121" s="102"/>
      <c r="F121" s="102"/>
      <c r="G121" s="102"/>
      <c r="H121" s="102"/>
      <c r="I121" s="102"/>
      <c r="J121" s="102"/>
      <c r="K121" s="102"/>
    </row>
    <row r="122" spans="1:11" ht="26.45" customHeight="1" x14ac:dyDescent="0.2">
      <c r="A122" s="106"/>
      <c r="B122" s="106"/>
      <c r="C122" s="177" t="s">
        <v>173</v>
      </c>
      <c r="D122" s="178"/>
      <c r="E122" s="178"/>
      <c r="F122" s="178"/>
      <c r="G122" s="178"/>
      <c r="H122" s="178"/>
      <c r="I122" s="178"/>
      <c r="J122" s="179"/>
      <c r="K122" s="106"/>
    </row>
    <row r="123" spans="1:11" ht="13.5" customHeight="1" x14ac:dyDescent="0.2">
      <c r="A123" s="102"/>
      <c r="B123" s="102"/>
      <c r="C123" s="82" t="s">
        <v>158</v>
      </c>
      <c r="D123" s="113">
        <f>D128</f>
        <v>672</v>
      </c>
      <c r="E123" s="113">
        <f>E128</f>
        <v>0</v>
      </c>
      <c r="F123" s="113">
        <f t="shared" ref="F123:J123" si="31">F128</f>
        <v>0</v>
      </c>
      <c r="G123" s="113">
        <f t="shared" si="31"/>
        <v>0</v>
      </c>
      <c r="H123" s="113">
        <f t="shared" si="31"/>
        <v>0</v>
      </c>
      <c r="I123" s="113">
        <f t="shared" si="31"/>
        <v>0</v>
      </c>
      <c r="J123" s="113">
        <f t="shared" si="31"/>
        <v>0</v>
      </c>
      <c r="K123" s="102"/>
    </row>
    <row r="124" spans="1:11" ht="27" customHeight="1" x14ac:dyDescent="0.2">
      <c r="A124" s="106"/>
      <c r="B124" s="106"/>
      <c r="C124" s="104" t="s">
        <v>191</v>
      </c>
      <c r="D124" s="111"/>
      <c r="E124" s="111"/>
      <c r="F124" s="111"/>
      <c r="G124" s="111"/>
      <c r="H124" s="111"/>
      <c r="I124" s="111"/>
      <c r="J124" s="111"/>
      <c r="K124" s="106"/>
    </row>
    <row r="125" spans="1:11" ht="27" customHeight="1" x14ac:dyDescent="0.2">
      <c r="A125" s="106"/>
      <c r="B125" s="106"/>
      <c r="C125" s="104" t="s">
        <v>189</v>
      </c>
      <c r="D125" s="111"/>
      <c r="E125" s="111"/>
      <c r="F125" s="111"/>
      <c r="G125" s="111"/>
      <c r="H125" s="111"/>
      <c r="I125" s="111"/>
      <c r="J125" s="111"/>
      <c r="K125" s="106"/>
    </row>
    <row r="126" spans="1:11" ht="13.5" customHeight="1" x14ac:dyDescent="0.2">
      <c r="A126" s="102"/>
      <c r="B126" s="102"/>
      <c r="C126" s="82" t="s">
        <v>159</v>
      </c>
      <c r="D126" s="113">
        <f>D129</f>
        <v>0</v>
      </c>
      <c r="E126" s="113">
        <f>E129</f>
        <v>0</v>
      </c>
      <c r="F126" s="113">
        <f t="shared" ref="F126:J126" si="32">F129</f>
        <v>0</v>
      </c>
      <c r="G126" s="113">
        <f t="shared" si="32"/>
        <v>0</v>
      </c>
      <c r="H126" s="113">
        <f t="shared" si="32"/>
        <v>0</v>
      </c>
      <c r="I126" s="113">
        <f t="shared" si="32"/>
        <v>0</v>
      </c>
      <c r="J126" s="113">
        <f t="shared" si="32"/>
        <v>0</v>
      </c>
      <c r="K126" s="102"/>
    </row>
    <row r="127" spans="1:11" ht="90" customHeight="1" x14ac:dyDescent="0.2">
      <c r="A127" s="104"/>
      <c r="B127" s="104"/>
      <c r="C127" s="104" t="s">
        <v>210</v>
      </c>
      <c r="D127" s="115">
        <f>D128+D129</f>
        <v>672</v>
      </c>
      <c r="E127" s="115">
        <f>E128+E129</f>
        <v>0</v>
      </c>
      <c r="F127" s="115">
        <f t="shared" ref="F127:J127" si="33">F128+F129</f>
        <v>0</v>
      </c>
      <c r="G127" s="116">
        <f t="shared" si="33"/>
        <v>0</v>
      </c>
      <c r="H127" s="116">
        <f t="shared" si="33"/>
        <v>0</v>
      </c>
      <c r="I127" s="116">
        <f t="shared" si="33"/>
        <v>0</v>
      </c>
      <c r="J127" s="115">
        <f t="shared" si="33"/>
        <v>0</v>
      </c>
      <c r="K127" s="104"/>
    </row>
    <row r="128" spans="1:11" ht="13.5" customHeight="1" x14ac:dyDescent="0.2">
      <c r="A128" s="102"/>
      <c r="B128" s="102"/>
      <c r="C128" s="82" t="s">
        <v>161</v>
      </c>
      <c r="D128" s="125">
        <v>672</v>
      </c>
      <c r="E128" s="125"/>
      <c r="F128" s="125"/>
      <c r="G128" s="125"/>
      <c r="H128" s="125"/>
      <c r="I128" s="125"/>
      <c r="J128" s="125"/>
      <c r="K128" s="102"/>
    </row>
    <row r="129" spans="1:11" ht="13.5" customHeight="1" x14ac:dyDescent="0.2">
      <c r="A129" s="102"/>
      <c r="B129" s="102"/>
      <c r="C129" s="82" t="s">
        <v>162</v>
      </c>
      <c r="D129" s="125"/>
      <c r="E129" s="125"/>
      <c r="F129" s="125"/>
      <c r="G129" s="125"/>
      <c r="H129" s="125"/>
      <c r="I129" s="125"/>
      <c r="J129" s="125"/>
      <c r="K129" s="102"/>
    </row>
    <row r="130" spans="1:11" ht="42.2" customHeight="1" x14ac:dyDescent="0.2">
      <c r="A130" s="103">
        <v>3</v>
      </c>
      <c r="B130" s="104"/>
      <c r="C130" s="189" t="s">
        <v>211</v>
      </c>
      <c r="D130" s="190"/>
      <c r="E130" s="190"/>
      <c r="F130" s="190"/>
      <c r="G130" s="190"/>
      <c r="H130" s="190"/>
      <c r="I130" s="190"/>
      <c r="J130" s="191"/>
      <c r="K130" s="104"/>
    </row>
    <row r="131" spans="1:11" ht="13.5" customHeight="1" x14ac:dyDescent="0.2">
      <c r="A131" s="102"/>
      <c r="B131" s="102"/>
      <c r="C131" s="82" t="s">
        <v>158</v>
      </c>
      <c r="D131" s="105">
        <f>D139+D147+D155+D163+D171+D179+D187+D195+D203+D211+D219</f>
        <v>4751982.8999999994</v>
      </c>
      <c r="E131" s="105">
        <f t="shared" ref="E131:J131" si="34">E139+E147+E155+E163+E171+E179+E187+E195+E203+E211+E219</f>
        <v>615589.20000000007</v>
      </c>
      <c r="F131" s="105">
        <f t="shared" si="34"/>
        <v>615589.20000000007</v>
      </c>
      <c r="G131" s="105">
        <f t="shared" si="34"/>
        <v>615589.20000000007</v>
      </c>
      <c r="H131" s="105">
        <f t="shared" si="34"/>
        <v>1231255.8999999999</v>
      </c>
      <c r="I131" s="105">
        <f t="shared" si="34"/>
        <v>1846883.9</v>
      </c>
      <c r="J131" s="105">
        <f t="shared" si="34"/>
        <v>2462511.9</v>
      </c>
      <c r="K131" s="102"/>
    </row>
    <row r="132" spans="1:11" ht="27" customHeight="1" x14ac:dyDescent="0.2">
      <c r="A132" s="106"/>
      <c r="B132" s="106"/>
      <c r="C132" s="104" t="s">
        <v>191</v>
      </c>
      <c r="D132" s="105">
        <f t="shared" ref="D132:J134" si="35">D140+D148+D156+D164+D172+D180+D188+D196+D204+D212+D220</f>
        <v>939923.79999999993</v>
      </c>
      <c r="E132" s="105">
        <f t="shared" si="35"/>
        <v>673842.1</v>
      </c>
      <c r="F132" s="105">
        <f t="shared" si="35"/>
        <v>619926.30000000005</v>
      </c>
      <c r="G132" s="105">
        <f t="shared" si="35"/>
        <v>653479.4</v>
      </c>
      <c r="H132" s="105">
        <f t="shared" si="35"/>
        <v>679978.1</v>
      </c>
      <c r="I132" s="105">
        <f t="shared" si="35"/>
        <v>720776.8</v>
      </c>
      <c r="J132" s="105">
        <f t="shared" si="35"/>
        <v>764023.3</v>
      </c>
      <c r="K132" s="106"/>
    </row>
    <row r="133" spans="1:11" ht="27" customHeight="1" x14ac:dyDescent="0.2">
      <c r="A133" s="106"/>
      <c r="B133" s="106"/>
      <c r="C133" s="104" t="s">
        <v>189</v>
      </c>
      <c r="D133" s="105">
        <f t="shared" si="35"/>
        <v>0</v>
      </c>
      <c r="E133" s="105">
        <f t="shared" si="35"/>
        <v>0</v>
      </c>
      <c r="F133" s="105">
        <f t="shared" si="35"/>
        <v>0</v>
      </c>
      <c r="G133" s="105">
        <f t="shared" si="35"/>
        <v>0</v>
      </c>
      <c r="H133" s="105">
        <f t="shared" si="35"/>
        <v>0</v>
      </c>
      <c r="I133" s="105">
        <f t="shared" si="35"/>
        <v>0</v>
      </c>
      <c r="J133" s="105">
        <f t="shared" si="35"/>
        <v>0</v>
      </c>
      <c r="K133" s="106"/>
    </row>
    <row r="134" spans="1:11" ht="13.5" customHeight="1" x14ac:dyDescent="0.2">
      <c r="A134" s="102"/>
      <c r="B134" s="102"/>
      <c r="C134" s="82" t="s">
        <v>159</v>
      </c>
      <c r="D134" s="105">
        <f t="shared" si="35"/>
        <v>2568648.5999999996</v>
      </c>
      <c r="E134" s="105">
        <f t="shared" si="35"/>
        <v>2991855.9</v>
      </c>
      <c r="F134" s="105">
        <f t="shared" si="35"/>
        <v>3084499.1</v>
      </c>
      <c r="G134" s="105">
        <f t="shared" si="35"/>
        <v>3618718.6</v>
      </c>
      <c r="H134" s="105">
        <f t="shared" si="35"/>
        <v>3797165.9000000004</v>
      </c>
      <c r="I134" s="105">
        <f t="shared" si="35"/>
        <v>3970568.3</v>
      </c>
      <c r="J134" s="105">
        <f t="shared" si="35"/>
        <v>4144192.9999999995</v>
      </c>
      <c r="K134" s="102"/>
    </row>
    <row r="135" spans="1:11" ht="60.95" customHeight="1" x14ac:dyDescent="0.2">
      <c r="A135" s="104"/>
      <c r="B135" s="104"/>
      <c r="C135" s="104" t="s">
        <v>212</v>
      </c>
      <c r="D135" s="129">
        <f>D136+D137</f>
        <v>8260555.2999999989</v>
      </c>
      <c r="E135" s="83">
        <f t="shared" ref="E135:J135" si="36">E136+E137</f>
        <v>4281287.2</v>
      </c>
      <c r="F135" s="83">
        <f t="shared" si="36"/>
        <v>4320014.6000000006</v>
      </c>
      <c r="G135" s="83">
        <f t="shared" si="36"/>
        <v>4887787.2</v>
      </c>
      <c r="H135" s="83">
        <f t="shared" si="36"/>
        <v>5708399.9000000004</v>
      </c>
      <c r="I135" s="83">
        <f>I136+I137</f>
        <v>6538229</v>
      </c>
      <c r="J135" s="83">
        <f t="shared" si="36"/>
        <v>7370728.1999999993</v>
      </c>
      <c r="K135" s="104"/>
    </row>
    <row r="136" spans="1:11" ht="13.5" customHeight="1" x14ac:dyDescent="0.2">
      <c r="A136" s="102"/>
      <c r="B136" s="102"/>
      <c r="C136" s="82" t="s">
        <v>161</v>
      </c>
      <c r="D136" s="105">
        <f>D131</f>
        <v>4751982.8999999994</v>
      </c>
      <c r="E136" s="105">
        <f t="shared" ref="E136:J136" si="37">E144+E152+E160+E168+E176+E184+E192+E200+E208+E216+E224</f>
        <v>615589.20000000007</v>
      </c>
      <c r="F136" s="105">
        <f t="shared" si="37"/>
        <v>615589.20000000007</v>
      </c>
      <c r="G136" s="107">
        <f t="shared" si="37"/>
        <v>615589.20000000007</v>
      </c>
      <c r="H136" s="107">
        <f t="shared" si="37"/>
        <v>1231255.8999999999</v>
      </c>
      <c r="I136" s="130">
        <f>I144+I152+I160+I168+I176+I184+I192+I200+I208+I216+I224</f>
        <v>1846883.9</v>
      </c>
      <c r="J136" s="105">
        <f t="shared" si="37"/>
        <v>2462511.9</v>
      </c>
      <c r="K136" s="102"/>
    </row>
    <row r="137" spans="1:11" ht="13.5" customHeight="1" x14ac:dyDescent="0.2">
      <c r="A137" s="102"/>
      <c r="B137" s="102"/>
      <c r="C137" s="82" t="s">
        <v>162</v>
      </c>
      <c r="D137" s="105">
        <f>D134+D132</f>
        <v>3508572.3999999994</v>
      </c>
      <c r="E137" s="105">
        <f t="shared" ref="E137:J137" si="38">E134+E132</f>
        <v>3665698</v>
      </c>
      <c r="F137" s="105">
        <f t="shared" si="38"/>
        <v>3704425.4000000004</v>
      </c>
      <c r="G137" s="105">
        <f t="shared" si="38"/>
        <v>4272198</v>
      </c>
      <c r="H137" s="105">
        <f t="shared" si="38"/>
        <v>4477144</v>
      </c>
      <c r="I137" s="105">
        <f t="shared" si="38"/>
        <v>4691345.0999999996</v>
      </c>
      <c r="J137" s="105">
        <f t="shared" si="38"/>
        <v>4908216.3</v>
      </c>
      <c r="K137" s="102"/>
    </row>
    <row r="138" spans="1:11" ht="27" customHeight="1" x14ac:dyDescent="0.2">
      <c r="A138" s="106"/>
      <c r="B138" s="106"/>
      <c r="C138" s="189" t="s">
        <v>213</v>
      </c>
      <c r="D138" s="190"/>
      <c r="E138" s="190"/>
      <c r="F138" s="190"/>
      <c r="G138" s="190"/>
      <c r="H138" s="190"/>
      <c r="I138" s="190"/>
      <c r="J138" s="191"/>
      <c r="K138" s="106"/>
    </row>
    <row r="139" spans="1:11" ht="13.5" customHeight="1" x14ac:dyDescent="0.2">
      <c r="A139" s="102"/>
      <c r="B139" s="102"/>
      <c r="C139" s="82" t="s">
        <v>158</v>
      </c>
      <c r="D139" s="113">
        <f>D144</f>
        <v>4114507.1</v>
      </c>
      <c r="E139" s="113">
        <f>E144</f>
        <v>591024</v>
      </c>
      <c r="F139" s="113">
        <f t="shared" ref="F139:J139" si="39">F144</f>
        <v>591024</v>
      </c>
      <c r="G139" s="113">
        <f t="shared" si="39"/>
        <v>591024</v>
      </c>
      <c r="H139" s="113">
        <f t="shared" si="39"/>
        <v>1182122.3999999999</v>
      </c>
      <c r="I139" s="113">
        <f t="shared" si="39"/>
        <v>1773183.6</v>
      </c>
      <c r="J139" s="113">
        <f t="shared" si="39"/>
        <v>2364244.7999999998</v>
      </c>
      <c r="K139" s="102"/>
    </row>
    <row r="140" spans="1:11" ht="27" customHeight="1" x14ac:dyDescent="0.2">
      <c r="A140" s="106"/>
      <c r="B140" s="106"/>
      <c r="C140" s="104" t="s">
        <v>191</v>
      </c>
      <c r="D140" s="111"/>
      <c r="E140" s="111"/>
      <c r="F140" s="111"/>
      <c r="G140" s="111"/>
      <c r="H140" s="111"/>
      <c r="I140" s="111"/>
      <c r="J140" s="111"/>
      <c r="K140" s="106"/>
    </row>
    <row r="141" spans="1:11" ht="27" customHeight="1" x14ac:dyDescent="0.2">
      <c r="A141" s="106"/>
      <c r="B141" s="106"/>
      <c r="C141" s="104" t="s">
        <v>189</v>
      </c>
      <c r="D141" s="111"/>
      <c r="E141" s="111"/>
      <c r="F141" s="111"/>
      <c r="G141" s="111"/>
      <c r="H141" s="111"/>
      <c r="I141" s="111"/>
      <c r="J141" s="111"/>
      <c r="K141" s="131"/>
    </row>
    <row r="142" spans="1:11" ht="13.5" customHeight="1" x14ac:dyDescent="0.2">
      <c r="A142" s="102"/>
      <c r="B142" s="102"/>
      <c r="C142" s="82" t="s">
        <v>159</v>
      </c>
      <c r="D142" s="113">
        <f>D145</f>
        <v>2215503.7999999998</v>
      </c>
      <c r="E142" s="113">
        <f>E145</f>
        <v>2872465.8</v>
      </c>
      <c r="F142" s="113">
        <f t="shared" ref="F142:J142" si="40">F145</f>
        <v>2997031.4</v>
      </c>
      <c r="G142" s="113">
        <f t="shared" si="40"/>
        <v>3521311.3000000003</v>
      </c>
      <c r="H142" s="113">
        <f t="shared" si="40"/>
        <v>3687785.6</v>
      </c>
      <c r="I142" s="113">
        <f t="shared" si="40"/>
        <v>3856193</v>
      </c>
      <c r="J142" s="113">
        <f t="shared" si="40"/>
        <v>4024816.3</v>
      </c>
      <c r="K142" s="102"/>
    </row>
    <row r="143" spans="1:11" ht="108.6" customHeight="1" x14ac:dyDescent="0.2">
      <c r="A143" s="104"/>
      <c r="B143" s="104"/>
      <c r="C143" s="104" t="s">
        <v>214</v>
      </c>
      <c r="D143" s="115">
        <f>D144+D145</f>
        <v>6330010.9000000004</v>
      </c>
      <c r="E143" s="115">
        <f>E144+E145</f>
        <v>3463489.8</v>
      </c>
      <c r="F143" s="115">
        <f t="shared" ref="F143:J143" si="41">F144+F145</f>
        <v>3588055.4</v>
      </c>
      <c r="G143" s="115">
        <f t="shared" si="41"/>
        <v>4112335.3000000003</v>
      </c>
      <c r="H143" s="115">
        <f t="shared" si="41"/>
        <v>4869908</v>
      </c>
      <c r="I143" s="115">
        <f t="shared" si="41"/>
        <v>5629376.5999999996</v>
      </c>
      <c r="J143" s="115">
        <f t="shared" si="41"/>
        <v>6389061.0999999996</v>
      </c>
      <c r="K143" s="104"/>
    </row>
    <row r="144" spans="1:11" ht="13.5" customHeight="1" x14ac:dyDescent="0.2">
      <c r="A144" s="102"/>
      <c r="B144" s="102"/>
      <c r="C144" s="82" t="s">
        <v>161</v>
      </c>
      <c r="D144" s="113">
        <v>4114507.1</v>
      </c>
      <c r="E144" s="113">
        <v>591024</v>
      </c>
      <c r="F144" s="113">
        <v>591024</v>
      </c>
      <c r="G144" s="124">
        <v>591024</v>
      </c>
      <c r="H144" s="114">
        <v>1182122.3999999999</v>
      </c>
      <c r="I144" s="114">
        <v>1773183.6</v>
      </c>
      <c r="J144" s="114">
        <v>2364244.7999999998</v>
      </c>
      <c r="K144" s="102"/>
    </row>
    <row r="145" spans="1:11" ht="13.5" customHeight="1" x14ac:dyDescent="0.2">
      <c r="A145" s="102"/>
      <c r="B145" s="102"/>
      <c r="C145" s="82" t="s">
        <v>162</v>
      </c>
      <c r="D145" s="113">
        <v>2215503.7999999998</v>
      </c>
      <c r="E145" s="113">
        <v>2872465.8</v>
      </c>
      <c r="F145" s="113">
        <v>2997031.4</v>
      </c>
      <c r="G145" s="124">
        <v>3521311.3000000003</v>
      </c>
      <c r="H145" s="124">
        <v>3687785.6</v>
      </c>
      <c r="I145" s="124">
        <v>3856193</v>
      </c>
      <c r="J145" s="124">
        <v>4024816.3</v>
      </c>
      <c r="K145" s="102"/>
    </row>
    <row r="146" spans="1:11" ht="27" customHeight="1" x14ac:dyDescent="0.2">
      <c r="A146" s="106"/>
      <c r="B146" s="106"/>
      <c r="C146" s="189" t="s">
        <v>215</v>
      </c>
      <c r="D146" s="190"/>
      <c r="E146" s="190"/>
      <c r="F146" s="190"/>
      <c r="G146" s="190"/>
      <c r="H146" s="190"/>
      <c r="I146" s="190"/>
      <c r="J146" s="191"/>
      <c r="K146" s="106"/>
    </row>
    <row r="147" spans="1:11" ht="13.5" customHeight="1" x14ac:dyDescent="0.2">
      <c r="A147" s="102"/>
      <c r="B147" s="102"/>
      <c r="C147" s="82" t="s">
        <v>158</v>
      </c>
      <c r="D147" s="105">
        <f>D152</f>
        <v>229041</v>
      </c>
      <c r="E147" s="105">
        <f>E152</f>
        <v>2639.3</v>
      </c>
      <c r="F147" s="105">
        <f t="shared" ref="F147:J147" si="42">F152</f>
        <v>2639.3</v>
      </c>
      <c r="G147" s="105">
        <f t="shared" si="42"/>
        <v>2639.3</v>
      </c>
      <c r="H147" s="105">
        <f t="shared" si="42"/>
        <v>5278.9</v>
      </c>
      <c r="I147" s="105">
        <f t="shared" si="42"/>
        <v>7918.4</v>
      </c>
      <c r="J147" s="105">
        <f t="shared" si="42"/>
        <v>10557.9</v>
      </c>
      <c r="K147" s="102"/>
    </row>
    <row r="148" spans="1:11" ht="27" customHeight="1" x14ac:dyDescent="0.2">
      <c r="A148" s="106"/>
      <c r="B148" s="106"/>
      <c r="C148" s="104" t="s">
        <v>191</v>
      </c>
      <c r="D148" s="108"/>
      <c r="E148" s="108"/>
      <c r="F148" s="108"/>
      <c r="G148" s="109"/>
      <c r="H148" s="109"/>
      <c r="I148" s="109"/>
      <c r="J148" s="108"/>
      <c r="K148" s="106"/>
    </row>
    <row r="149" spans="1:11" ht="27" customHeight="1" x14ac:dyDescent="0.2">
      <c r="A149" s="106"/>
      <c r="B149" s="106"/>
      <c r="C149" s="104" t="s">
        <v>189</v>
      </c>
      <c r="D149" s="108"/>
      <c r="E149" s="108"/>
      <c r="F149" s="108"/>
      <c r="G149" s="109"/>
      <c r="H149" s="109"/>
      <c r="I149" s="109"/>
      <c r="J149" s="108"/>
      <c r="K149" s="106"/>
    </row>
    <row r="150" spans="1:11" ht="13.5" customHeight="1" x14ac:dyDescent="0.2">
      <c r="A150" s="102"/>
      <c r="B150" s="102"/>
      <c r="C150" s="82" t="s">
        <v>159</v>
      </c>
      <c r="D150" s="105">
        <f>D153</f>
        <v>123329.8</v>
      </c>
      <c r="E150" s="105">
        <f>E153</f>
        <v>12827.3</v>
      </c>
      <c r="F150" s="105">
        <f t="shared" ref="F150:J150" si="43">F153</f>
        <v>14583.600000000002</v>
      </c>
      <c r="G150" s="105">
        <f t="shared" si="43"/>
        <v>16708.300000000003</v>
      </c>
      <c r="H150" s="105">
        <f t="shared" si="43"/>
        <v>17350.2</v>
      </c>
      <c r="I150" s="105">
        <f t="shared" si="43"/>
        <v>18142.599999999999</v>
      </c>
      <c r="J150" s="105">
        <f t="shared" si="43"/>
        <v>18935.8</v>
      </c>
      <c r="K150" s="102"/>
    </row>
    <row r="151" spans="1:11" ht="94.7" customHeight="1" x14ac:dyDescent="0.2">
      <c r="A151" s="104"/>
      <c r="B151" s="104"/>
      <c r="C151" s="104" t="s">
        <v>216</v>
      </c>
      <c r="D151" s="83">
        <f>D152+D153</f>
        <v>352370.8</v>
      </c>
      <c r="E151" s="83">
        <f t="shared" ref="E151:J151" si="44">E152+E153</f>
        <v>15466.599999999999</v>
      </c>
      <c r="F151" s="83">
        <f t="shared" si="44"/>
        <v>17222.900000000001</v>
      </c>
      <c r="G151" s="83">
        <f t="shared" si="44"/>
        <v>19347.600000000002</v>
      </c>
      <c r="H151" s="83">
        <f t="shared" si="44"/>
        <v>22629.1</v>
      </c>
      <c r="I151" s="83">
        <f t="shared" si="44"/>
        <v>26061</v>
      </c>
      <c r="J151" s="83">
        <f t="shared" si="44"/>
        <v>29493.699999999997</v>
      </c>
      <c r="K151" s="104"/>
    </row>
    <row r="152" spans="1:11" ht="13.5" customHeight="1" x14ac:dyDescent="0.2">
      <c r="A152" s="102"/>
      <c r="B152" s="102"/>
      <c r="C152" s="82" t="s">
        <v>161</v>
      </c>
      <c r="D152" s="105">
        <v>229041</v>
      </c>
      <c r="E152" s="105">
        <v>2639.3</v>
      </c>
      <c r="F152" s="105">
        <v>2639.3</v>
      </c>
      <c r="G152" s="105">
        <v>2639.3</v>
      </c>
      <c r="H152" s="110">
        <v>5278.9</v>
      </c>
      <c r="I152" s="110">
        <v>7918.4</v>
      </c>
      <c r="J152" s="110">
        <v>10557.9</v>
      </c>
      <c r="K152" s="102"/>
    </row>
    <row r="153" spans="1:11" ht="13.5" customHeight="1" x14ac:dyDescent="0.2">
      <c r="A153" s="102"/>
      <c r="B153" s="102"/>
      <c r="C153" s="82" t="s">
        <v>162</v>
      </c>
      <c r="D153" s="105">
        <v>123329.8</v>
      </c>
      <c r="E153" s="105">
        <v>12827.3</v>
      </c>
      <c r="F153" s="105">
        <v>14583.600000000002</v>
      </c>
      <c r="G153" s="107">
        <v>16708.300000000003</v>
      </c>
      <c r="H153" s="107">
        <v>17350.2</v>
      </c>
      <c r="I153" s="107">
        <v>18142.599999999999</v>
      </c>
      <c r="J153" s="105">
        <v>18935.8</v>
      </c>
      <c r="K153" s="102"/>
    </row>
    <row r="154" spans="1:11" ht="27" customHeight="1" x14ac:dyDescent="0.2">
      <c r="A154" s="106"/>
      <c r="B154" s="106"/>
      <c r="C154" s="189" t="s">
        <v>217</v>
      </c>
      <c r="D154" s="190"/>
      <c r="E154" s="190"/>
      <c r="F154" s="190"/>
      <c r="G154" s="190"/>
      <c r="H154" s="190"/>
      <c r="I154" s="190"/>
      <c r="J154" s="191"/>
      <c r="K154" s="106"/>
    </row>
    <row r="155" spans="1:11" ht="13.5" customHeight="1" x14ac:dyDescent="0.2">
      <c r="A155" s="102"/>
      <c r="B155" s="102"/>
      <c r="C155" s="82" t="s">
        <v>158</v>
      </c>
      <c r="D155" s="113">
        <f>D160</f>
        <v>202269.7</v>
      </c>
      <c r="E155" s="113">
        <f>E160</f>
        <v>7751.9</v>
      </c>
      <c r="F155" s="113">
        <f t="shared" ref="F155:J155" si="45">F160</f>
        <v>7751.9</v>
      </c>
      <c r="G155" s="113">
        <f t="shared" si="45"/>
        <v>7751.9</v>
      </c>
      <c r="H155" s="113">
        <f t="shared" si="45"/>
        <v>15504.8</v>
      </c>
      <c r="I155" s="113">
        <f t="shared" si="45"/>
        <v>23257.200000000001</v>
      </c>
      <c r="J155" s="113">
        <f t="shared" si="45"/>
        <v>31009.599999999999</v>
      </c>
      <c r="K155" s="102"/>
    </row>
    <row r="156" spans="1:11" ht="27" customHeight="1" x14ac:dyDescent="0.2">
      <c r="A156" s="106"/>
      <c r="B156" s="106"/>
      <c r="C156" s="104" t="s">
        <v>191</v>
      </c>
      <c r="D156" s="111"/>
      <c r="E156" s="111"/>
      <c r="F156" s="111"/>
      <c r="G156" s="111"/>
      <c r="H156" s="111"/>
      <c r="I156" s="111"/>
      <c r="J156" s="111"/>
      <c r="K156" s="106"/>
    </row>
    <row r="157" spans="1:11" ht="27" customHeight="1" x14ac:dyDescent="0.2">
      <c r="A157" s="106"/>
      <c r="B157" s="106"/>
      <c r="C157" s="104" t="s">
        <v>189</v>
      </c>
      <c r="D157" s="111"/>
      <c r="E157" s="111"/>
      <c r="F157" s="111"/>
      <c r="G157" s="111"/>
      <c r="H157" s="111"/>
      <c r="I157" s="111"/>
      <c r="J157" s="111"/>
      <c r="K157" s="106"/>
    </row>
    <row r="158" spans="1:11" ht="13.5" customHeight="1" x14ac:dyDescent="0.2">
      <c r="A158" s="102"/>
      <c r="B158" s="102"/>
      <c r="C158" s="82" t="s">
        <v>159</v>
      </c>
      <c r="D158" s="113">
        <f>D161</f>
        <v>108914.4</v>
      </c>
      <c r="E158" s="113">
        <f>E161</f>
        <v>37675.199999999997</v>
      </c>
      <c r="F158" s="113">
        <f t="shared" ref="F158:J158" si="46">F161</f>
        <v>51985.1</v>
      </c>
      <c r="G158" s="113">
        <f t="shared" si="46"/>
        <v>56698.299999999996</v>
      </c>
      <c r="H158" s="113">
        <f t="shared" si="46"/>
        <v>57796.5</v>
      </c>
      <c r="I158" s="113">
        <f t="shared" si="46"/>
        <v>60435.8</v>
      </c>
      <c r="J158" s="113">
        <f t="shared" si="46"/>
        <v>63078.6</v>
      </c>
      <c r="K158" s="102"/>
    </row>
    <row r="159" spans="1:11" ht="86.45" customHeight="1" x14ac:dyDescent="0.2">
      <c r="A159" s="104"/>
      <c r="B159" s="104"/>
      <c r="C159" s="104" t="s">
        <v>218</v>
      </c>
      <c r="D159" s="115">
        <f>D160+D161</f>
        <v>311184.09999999998</v>
      </c>
      <c r="E159" s="115">
        <f t="shared" ref="E159:J159" si="47">E160+E161</f>
        <v>45427.1</v>
      </c>
      <c r="F159" s="115">
        <f t="shared" si="47"/>
        <v>59737</v>
      </c>
      <c r="G159" s="115">
        <f t="shared" si="47"/>
        <v>64450.2</v>
      </c>
      <c r="H159" s="115">
        <f t="shared" si="47"/>
        <v>73301.3</v>
      </c>
      <c r="I159" s="115">
        <f t="shared" si="47"/>
        <v>83693</v>
      </c>
      <c r="J159" s="115">
        <f t="shared" si="47"/>
        <v>94088.2</v>
      </c>
      <c r="K159" s="104"/>
    </row>
    <row r="160" spans="1:11" ht="13.5" customHeight="1" x14ac:dyDescent="0.2">
      <c r="A160" s="102"/>
      <c r="B160" s="102"/>
      <c r="C160" s="82" t="s">
        <v>161</v>
      </c>
      <c r="D160" s="113">
        <v>202269.7</v>
      </c>
      <c r="E160" s="113">
        <v>7751.9</v>
      </c>
      <c r="F160" s="113">
        <v>7751.9</v>
      </c>
      <c r="G160" s="113">
        <v>7751.9</v>
      </c>
      <c r="H160" s="114">
        <v>15504.8</v>
      </c>
      <c r="I160" s="114">
        <v>23257.200000000001</v>
      </c>
      <c r="J160" s="114">
        <v>31009.599999999999</v>
      </c>
      <c r="K160" s="102"/>
    </row>
    <row r="161" spans="1:11" ht="13.5" customHeight="1" x14ac:dyDescent="0.2">
      <c r="A161" s="102"/>
      <c r="B161" s="102"/>
      <c r="C161" s="82" t="s">
        <v>162</v>
      </c>
      <c r="D161" s="113">
        <v>108914.4</v>
      </c>
      <c r="E161" s="113">
        <v>37675.199999999997</v>
      </c>
      <c r="F161" s="113">
        <v>51985.1</v>
      </c>
      <c r="G161" s="124">
        <v>56698.299999999996</v>
      </c>
      <c r="H161" s="124">
        <v>57796.5</v>
      </c>
      <c r="I161" s="124">
        <v>60435.8</v>
      </c>
      <c r="J161" s="124">
        <v>63078.6</v>
      </c>
      <c r="K161" s="102"/>
    </row>
    <row r="162" spans="1:11" ht="27" customHeight="1" x14ac:dyDescent="0.2">
      <c r="A162" s="106"/>
      <c r="B162" s="106"/>
      <c r="C162" s="189" t="s">
        <v>219</v>
      </c>
      <c r="D162" s="190"/>
      <c r="E162" s="190"/>
      <c r="F162" s="190"/>
      <c r="G162" s="190"/>
      <c r="H162" s="190"/>
      <c r="I162" s="190"/>
      <c r="J162" s="191"/>
      <c r="K162" s="106"/>
    </row>
    <row r="163" spans="1:11" ht="13.5" customHeight="1" x14ac:dyDescent="0.2">
      <c r="A163" s="102"/>
      <c r="B163" s="102"/>
      <c r="C163" s="82" t="s">
        <v>158</v>
      </c>
      <c r="D163" s="105">
        <f>D168</f>
        <v>39374.1</v>
      </c>
      <c r="E163" s="105"/>
      <c r="F163" s="105"/>
      <c r="G163" s="110"/>
      <c r="H163" s="110"/>
      <c r="I163" s="110"/>
      <c r="J163" s="110"/>
      <c r="K163" s="102"/>
    </row>
    <row r="164" spans="1:11" ht="27" customHeight="1" x14ac:dyDescent="0.2">
      <c r="A164" s="106"/>
      <c r="B164" s="106"/>
      <c r="C164" s="104" t="s">
        <v>191</v>
      </c>
      <c r="D164" s="108"/>
      <c r="E164" s="108"/>
      <c r="F164" s="108"/>
      <c r="G164" s="109"/>
      <c r="H164" s="109"/>
      <c r="I164" s="109"/>
      <c r="J164" s="108"/>
      <c r="K164" s="106"/>
    </row>
    <row r="165" spans="1:11" ht="27" customHeight="1" x14ac:dyDescent="0.2">
      <c r="A165" s="106"/>
      <c r="B165" s="106"/>
      <c r="C165" s="104" t="s">
        <v>189</v>
      </c>
      <c r="D165" s="108"/>
      <c r="E165" s="108"/>
      <c r="F165" s="108"/>
      <c r="G165" s="109"/>
      <c r="H165" s="109"/>
      <c r="I165" s="109"/>
      <c r="J165" s="108"/>
      <c r="K165" s="106"/>
    </row>
    <row r="166" spans="1:11" ht="13.5" customHeight="1" x14ac:dyDescent="0.2">
      <c r="A166" s="102"/>
      <c r="B166" s="102"/>
      <c r="C166" s="82" t="s">
        <v>159</v>
      </c>
      <c r="D166" s="105">
        <f>D169</f>
        <v>21201.4</v>
      </c>
      <c r="E166" s="105"/>
      <c r="F166" s="105"/>
      <c r="G166" s="107"/>
      <c r="H166" s="107"/>
      <c r="I166" s="107"/>
      <c r="J166" s="105"/>
      <c r="K166" s="102"/>
    </row>
    <row r="167" spans="1:11" ht="85.35" customHeight="1" x14ac:dyDescent="0.2">
      <c r="A167" s="104"/>
      <c r="B167" s="104"/>
      <c r="C167" s="104" t="s">
        <v>220</v>
      </c>
      <c r="D167" s="83">
        <f>D168+D169</f>
        <v>60575.5</v>
      </c>
      <c r="E167" s="83">
        <f t="shared" ref="E167:J167" si="48">E168+E169</f>
        <v>0</v>
      </c>
      <c r="F167" s="83">
        <f t="shared" si="48"/>
        <v>0</v>
      </c>
      <c r="G167" s="83">
        <f t="shared" si="48"/>
        <v>0</v>
      </c>
      <c r="H167" s="83">
        <f t="shared" si="48"/>
        <v>0</v>
      </c>
      <c r="I167" s="83">
        <f t="shared" si="48"/>
        <v>0</v>
      </c>
      <c r="J167" s="83">
        <f t="shared" si="48"/>
        <v>0</v>
      </c>
      <c r="K167" s="104"/>
    </row>
    <row r="168" spans="1:11" ht="13.5" customHeight="1" x14ac:dyDescent="0.2">
      <c r="A168" s="102"/>
      <c r="B168" s="102"/>
      <c r="C168" s="82" t="s">
        <v>161</v>
      </c>
      <c r="D168" s="105">
        <v>39374.1</v>
      </c>
      <c r="E168" s="105">
        <f t="shared" ref="E168:J168" si="49">E163</f>
        <v>0</v>
      </c>
      <c r="F168" s="105">
        <f t="shared" si="49"/>
        <v>0</v>
      </c>
      <c r="G168" s="105">
        <f t="shared" si="49"/>
        <v>0</v>
      </c>
      <c r="H168" s="105">
        <f t="shared" si="49"/>
        <v>0</v>
      </c>
      <c r="I168" s="105">
        <f t="shared" si="49"/>
        <v>0</v>
      </c>
      <c r="J168" s="105">
        <f t="shared" si="49"/>
        <v>0</v>
      </c>
      <c r="K168" s="102"/>
    </row>
    <row r="169" spans="1:11" ht="13.5" customHeight="1" x14ac:dyDescent="0.2">
      <c r="A169" s="102"/>
      <c r="B169" s="102"/>
      <c r="C169" s="82" t="s">
        <v>162</v>
      </c>
      <c r="D169" s="105">
        <v>21201.4</v>
      </c>
      <c r="E169" s="105"/>
      <c r="F169" s="105"/>
      <c r="G169" s="107"/>
      <c r="H169" s="107"/>
      <c r="I169" s="107"/>
      <c r="J169" s="105"/>
      <c r="K169" s="102"/>
    </row>
    <row r="170" spans="1:11" ht="27.2" customHeight="1" x14ac:dyDescent="0.2">
      <c r="A170" s="106"/>
      <c r="B170" s="106"/>
      <c r="C170" s="177" t="s">
        <v>174</v>
      </c>
      <c r="D170" s="178"/>
      <c r="E170" s="178"/>
      <c r="F170" s="178"/>
      <c r="G170" s="178"/>
      <c r="H170" s="178"/>
      <c r="I170" s="178"/>
      <c r="J170" s="179"/>
      <c r="K170" s="106"/>
    </row>
    <row r="171" spans="1:11" ht="13.5" customHeight="1" x14ac:dyDescent="0.2">
      <c r="A171" s="102"/>
      <c r="B171" s="102"/>
      <c r="C171" s="82" t="s">
        <v>158</v>
      </c>
      <c r="D171" s="105">
        <f>D176</f>
        <v>166791</v>
      </c>
      <c r="E171" s="105">
        <f>E176</f>
        <v>14174</v>
      </c>
      <c r="F171" s="105">
        <f t="shared" ref="F171:J171" si="50">F176</f>
        <v>14174</v>
      </c>
      <c r="G171" s="105">
        <f t="shared" si="50"/>
        <v>14174</v>
      </c>
      <c r="H171" s="105">
        <f t="shared" si="50"/>
        <v>28349.8</v>
      </c>
      <c r="I171" s="105">
        <f t="shared" si="50"/>
        <v>42524.7</v>
      </c>
      <c r="J171" s="105">
        <f t="shared" si="50"/>
        <v>56699.6</v>
      </c>
      <c r="K171" s="102"/>
    </row>
    <row r="172" spans="1:11" ht="27" customHeight="1" x14ac:dyDescent="0.2">
      <c r="A172" s="106"/>
      <c r="B172" s="106"/>
      <c r="C172" s="104" t="s">
        <v>191</v>
      </c>
      <c r="D172" s="108"/>
      <c r="E172" s="108"/>
      <c r="F172" s="108"/>
      <c r="G172" s="108"/>
      <c r="H172" s="108"/>
      <c r="I172" s="108"/>
      <c r="J172" s="108"/>
      <c r="K172" s="106"/>
    </row>
    <row r="173" spans="1:11" ht="27" customHeight="1" x14ac:dyDescent="0.2">
      <c r="A173" s="106"/>
      <c r="B173" s="106"/>
      <c r="C173" s="104" t="s">
        <v>189</v>
      </c>
      <c r="D173" s="108"/>
      <c r="E173" s="108"/>
      <c r="F173" s="108"/>
      <c r="G173" s="108"/>
      <c r="H173" s="108"/>
      <c r="I173" s="108"/>
      <c r="J173" s="108"/>
      <c r="K173" s="106"/>
    </row>
    <row r="174" spans="1:11" ht="13.5" customHeight="1" x14ac:dyDescent="0.2">
      <c r="A174" s="102"/>
      <c r="B174" s="102"/>
      <c r="C174" s="82" t="s">
        <v>159</v>
      </c>
      <c r="D174" s="105">
        <f>D177</f>
        <v>89810.5</v>
      </c>
      <c r="E174" s="105">
        <f>E177</f>
        <v>68887.600000000006</v>
      </c>
      <c r="F174" s="105">
        <f t="shared" ref="F174:J174" si="51">F177</f>
        <v>20899</v>
      </c>
      <c r="G174" s="105">
        <f t="shared" si="51"/>
        <v>24000.699999999997</v>
      </c>
      <c r="H174" s="105">
        <f t="shared" si="51"/>
        <v>34233.599999999999</v>
      </c>
      <c r="I174" s="105">
        <f t="shared" si="51"/>
        <v>35796.9</v>
      </c>
      <c r="J174" s="105">
        <f t="shared" si="51"/>
        <v>37362.300000000003</v>
      </c>
      <c r="K174" s="102"/>
    </row>
    <row r="175" spans="1:11" ht="84.2" customHeight="1" x14ac:dyDescent="0.2">
      <c r="A175" s="104"/>
      <c r="B175" s="104"/>
      <c r="C175" s="104" t="s">
        <v>221</v>
      </c>
      <c r="D175" s="83">
        <f>D176+D177</f>
        <v>256601.5</v>
      </c>
      <c r="E175" s="83">
        <f t="shared" ref="E175:J175" si="52">E176+E177</f>
        <v>83061.600000000006</v>
      </c>
      <c r="F175" s="83">
        <f t="shared" si="52"/>
        <v>35073</v>
      </c>
      <c r="G175" s="83">
        <f t="shared" si="52"/>
        <v>38174.699999999997</v>
      </c>
      <c r="H175" s="83">
        <f t="shared" si="52"/>
        <v>62583.399999999994</v>
      </c>
      <c r="I175" s="83">
        <f t="shared" si="52"/>
        <v>78321.600000000006</v>
      </c>
      <c r="J175" s="83">
        <f t="shared" si="52"/>
        <v>94061.9</v>
      </c>
      <c r="K175" s="104"/>
    </row>
    <row r="176" spans="1:11" ht="13.5" customHeight="1" x14ac:dyDescent="0.2">
      <c r="A176" s="102"/>
      <c r="B176" s="102"/>
      <c r="C176" s="82" t="s">
        <v>161</v>
      </c>
      <c r="D176" s="105">
        <v>166791</v>
      </c>
      <c r="E176" s="105">
        <v>14174</v>
      </c>
      <c r="F176" s="105">
        <v>14174</v>
      </c>
      <c r="G176" s="105">
        <v>14174</v>
      </c>
      <c r="H176" s="110">
        <v>28349.8</v>
      </c>
      <c r="I176" s="110">
        <v>42524.7</v>
      </c>
      <c r="J176" s="110">
        <v>56699.6</v>
      </c>
      <c r="K176" s="102"/>
    </row>
    <row r="177" spans="1:11" ht="13.5" customHeight="1" x14ac:dyDescent="0.2">
      <c r="A177" s="102"/>
      <c r="B177" s="102"/>
      <c r="C177" s="82" t="s">
        <v>162</v>
      </c>
      <c r="D177" s="105">
        <v>89810.5</v>
      </c>
      <c r="E177" s="105">
        <v>68887.600000000006</v>
      </c>
      <c r="F177" s="105">
        <v>20899</v>
      </c>
      <c r="G177" s="107">
        <v>24000.699999999997</v>
      </c>
      <c r="H177" s="107">
        <v>34233.599999999999</v>
      </c>
      <c r="I177" s="107">
        <v>35796.9</v>
      </c>
      <c r="J177" s="107">
        <v>37362.300000000003</v>
      </c>
      <c r="K177" s="102"/>
    </row>
    <row r="178" spans="1:11" ht="29.1" customHeight="1" x14ac:dyDescent="0.2">
      <c r="A178" s="106"/>
      <c r="B178" s="106"/>
      <c r="C178" s="177" t="s">
        <v>175</v>
      </c>
      <c r="D178" s="178"/>
      <c r="E178" s="178"/>
      <c r="F178" s="178"/>
      <c r="G178" s="178"/>
      <c r="H178" s="178"/>
      <c r="I178" s="178"/>
      <c r="J178" s="179"/>
      <c r="K178" s="106"/>
    </row>
    <row r="179" spans="1:11" ht="13.5" customHeight="1" x14ac:dyDescent="0.2">
      <c r="A179" s="102"/>
      <c r="B179" s="102"/>
      <c r="C179" s="82" t="s">
        <v>158</v>
      </c>
      <c r="D179" s="110"/>
      <c r="E179" s="110"/>
      <c r="F179" s="110"/>
      <c r="G179" s="107"/>
      <c r="H179" s="107"/>
      <c r="I179" s="107"/>
      <c r="J179" s="110"/>
      <c r="K179" s="102"/>
    </row>
    <row r="180" spans="1:11" ht="27" customHeight="1" x14ac:dyDescent="0.2">
      <c r="A180" s="106"/>
      <c r="B180" s="106"/>
      <c r="C180" s="104" t="s">
        <v>191</v>
      </c>
      <c r="D180" s="105">
        <v>494815.69999999995</v>
      </c>
      <c r="E180" s="105">
        <v>673842.1</v>
      </c>
      <c r="F180" s="105">
        <v>619926.30000000005</v>
      </c>
      <c r="G180" s="107">
        <v>653479.4</v>
      </c>
      <c r="H180" s="110">
        <v>679978.1</v>
      </c>
      <c r="I180" s="110">
        <v>720776.8</v>
      </c>
      <c r="J180" s="110">
        <v>764023.3</v>
      </c>
      <c r="K180" s="106"/>
    </row>
    <row r="181" spans="1:11" ht="27" customHeight="1" x14ac:dyDescent="0.2">
      <c r="A181" s="106"/>
      <c r="B181" s="106"/>
      <c r="C181" s="104" t="s">
        <v>189</v>
      </c>
      <c r="D181" s="108"/>
      <c r="E181" s="108"/>
      <c r="F181" s="108"/>
      <c r="G181" s="109"/>
      <c r="H181" s="109"/>
      <c r="I181" s="109"/>
      <c r="J181" s="108"/>
      <c r="K181" s="106"/>
    </row>
    <row r="182" spans="1:11" ht="13.5" customHeight="1" x14ac:dyDescent="0.2">
      <c r="A182" s="102"/>
      <c r="B182" s="102"/>
      <c r="C182" s="82" t="s">
        <v>159</v>
      </c>
      <c r="D182" s="105"/>
      <c r="E182" s="105"/>
      <c r="F182" s="105"/>
      <c r="G182" s="107"/>
      <c r="H182" s="107"/>
      <c r="I182" s="107"/>
      <c r="J182" s="105"/>
      <c r="K182" s="102"/>
    </row>
    <row r="183" spans="1:11" ht="73.349999999999994" customHeight="1" x14ac:dyDescent="0.2">
      <c r="A183" s="104"/>
      <c r="B183" s="104"/>
      <c r="C183" s="104" t="s">
        <v>222</v>
      </c>
      <c r="D183" s="115">
        <f>D184+D185</f>
        <v>494815.69999999995</v>
      </c>
      <c r="E183" s="115">
        <f t="shared" ref="E183:J183" si="53">E184+E185</f>
        <v>673842.1</v>
      </c>
      <c r="F183" s="115">
        <f t="shared" si="53"/>
        <v>619926.30000000005</v>
      </c>
      <c r="G183" s="115">
        <f t="shared" si="53"/>
        <v>653479.4</v>
      </c>
      <c r="H183" s="115">
        <f t="shared" si="53"/>
        <v>679978.1</v>
      </c>
      <c r="I183" s="115">
        <f t="shared" si="53"/>
        <v>720776.8</v>
      </c>
      <c r="J183" s="115">
        <f t="shared" si="53"/>
        <v>764023.3</v>
      </c>
      <c r="K183" s="104"/>
    </row>
    <row r="184" spans="1:11" ht="13.5" customHeight="1" x14ac:dyDescent="0.2">
      <c r="A184" s="102"/>
      <c r="B184" s="102"/>
      <c r="C184" s="82" t="s">
        <v>161</v>
      </c>
      <c r="D184" s="113"/>
      <c r="E184" s="113"/>
      <c r="F184" s="113"/>
      <c r="G184" s="124"/>
      <c r="H184" s="124"/>
      <c r="I184" s="124"/>
      <c r="J184" s="113"/>
      <c r="K184" s="102"/>
    </row>
    <row r="185" spans="1:11" ht="13.5" customHeight="1" x14ac:dyDescent="0.2">
      <c r="A185" s="102"/>
      <c r="B185" s="102"/>
      <c r="C185" s="82" t="s">
        <v>162</v>
      </c>
      <c r="D185" s="113">
        <f>D180</f>
        <v>494815.69999999995</v>
      </c>
      <c r="E185" s="113">
        <f t="shared" ref="E185:J185" si="54">E180</f>
        <v>673842.1</v>
      </c>
      <c r="F185" s="113">
        <f t="shared" si="54"/>
        <v>619926.30000000005</v>
      </c>
      <c r="G185" s="113">
        <f t="shared" si="54"/>
        <v>653479.4</v>
      </c>
      <c r="H185" s="113">
        <f t="shared" si="54"/>
        <v>679978.1</v>
      </c>
      <c r="I185" s="113">
        <f t="shared" si="54"/>
        <v>720776.8</v>
      </c>
      <c r="J185" s="113">
        <f t="shared" si="54"/>
        <v>764023.3</v>
      </c>
      <c r="K185" s="102"/>
    </row>
    <row r="186" spans="1:11" ht="28.5" customHeight="1" x14ac:dyDescent="0.2">
      <c r="A186" s="106"/>
      <c r="B186" s="106"/>
      <c r="C186" s="177" t="s">
        <v>176</v>
      </c>
      <c r="D186" s="178"/>
      <c r="E186" s="178"/>
      <c r="F186" s="178"/>
      <c r="G186" s="178"/>
      <c r="H186" s="178"/>
      <c r="I186" s="178"/>
      <c r="J186" s="179"/>
      <c r="K186" s="106"/>
    </row>
    <row r="187" spans="1:11" ht="13.5" customHeight="1" x14ac:dyDescent="0.2">
      <c r="A187" s="102"/>
      <c r="B187" s="102"/>
      <c r="C187" s="82" t="s">
        <v>158</v>
      </c>
      <c r="D187" s="110"/>
      <c r="E187" s="110"/>
      <c r="F187" s="110"/>
      <c r="G187" s="107"/>
      <c r="H187" s="107"/>
      <c r="I187" s="107"/>
      <c r="J187" s="110"/>
      <c r="K187" s="102"/>
    </row>
    <row r="188" spans="1:11" ht="27" customHeight="1" x14ac:dyDescent="0.2">
      <c r="A188" s="106"/>
      <c r="B188" s="106"/>
      <c r="C188" s="104" t="s">
        <v>191</v>
      </c>
      <c r="D188" s="110">
        <v>445108.1</v>
      </c>
      <c r="E188" s="110"/>
      <c r="F188" s="110"/>
      <c r="G188" s="107"/>
      <c r="H188" s="110"/>
      <c r="I188" s="110"/>
      <c r="J188" s="110"/>
      <c r="K188" s="106"/>
    </row>
    <row r="189" spans="1:11" ht="27" customHeight="1" x14ac:dyDescent="0.2">
      <c r="A189" s="106"/>
      <c r="B189" s="106"/>
      <c r="C189" s="104" t="s">
        <v>189</v>
      </c>
      <c r="D189" s="108"/>
      <c r="E189" s="108"/>
      <c r="F189" s="108"/>
      <c r="G189" s="109"/>
      <c r="H189" s="109"/>
      <c r="I189" s="109"/>
      <c r="J189" s="108"/>
      <c r="K189" s="106"/>
    </row>
    <row r="190" spans="1:11" ht="13.5" customHeight="1" x14ac:dyDescent="0.2">
      <c r="A190" s="102"/>
      <c r="B190" s="102"/>
      <c r="C190" s="82" t="s">
        <v>159</v>
      </c>
      <c r="D190" s="105"/>
      <c r="E190" s="105"/>
      <c r="F190" s="105"/>
      <c r="G190" s="107"/>
      <c r="H190" s="107"/>
      <c r="I190" s="107"/>
      <c r="J190" s="105"/>
      <c r="K190" s="102"/>
    </row>
    <row r="191" spans="1:11" ht="73.349999999999994" customHeight="1" x14ac:dyDescent="0.2">
      <c r="A191" s="104"/>
      <c r="B191" s="104"/>
      <c r="C191" s="104" t="s">
        <v>223</v>
      </c>
      <c r="D191" s="83">
        <f>D192+D193</f>
        <v>445108.1</v>
      </c>
      <c r="E191" s="83">
        <f t="shared" ref="E191:J191" si="55">E192+E193</f>
        <v>0</v>
      </c>
      <c r="F191" s="83">
        <f>F192+F193</f>
        <v>0</v>
      </c>
      <c r="G191" s="83">
        <f t="shared" si="55"/>
        <v>0</v>
      </c>
      <c r="H191" s="83">
        <f t="shared" si="55"/>
        <v>0</v>
      </c>
      <c r="I191" s="83">
        <f t="shared" si="55"/>
        <v>0</v>
      </c>
      <c r="J191" s="83">
        <f t="shared" si="55"/>
        <v>0</v>
      </c>
      <c r="K191" s="104"/>
    </row>
    <row r="192" spans="1:11" ht="13.5" customHeight="1" x14ac:dyDescent="0.2">
      <c r="A192" s="102"/>
      <c r="B192" s="102"/>
      <c r="C192" s="82" t="s">
        <v>161</v>
      </c>
      <c r="D192" s="110"/>
      <c r="E192" s="110"/>
      <c r="F192" s="110"/>
      <c r="G192" s="107"/>
      <c r="H192" s="107"/>
      <c r="I192" s="107"/>
      <c r="J192" s="110"/>
      <c r="K192" s="102"/>
    </row>
    <row r="193" spans="1:11" ht="13.5" customHeight="1" x14ac:dyDescent="0.2">
      <c r="A193" s="102"/>
      <c r="B193" s="102"/>
      <c r="C193" s="82" t="s">
        <v>162</v>
      </c>
      <c r="D193" s="105">
        <f>D188</f>
        <v>445108.1</v>
      </c>
      <c r="E193" s="105">
        <f t="shared" ref="E193:J193" si="56">E188</f>
        <v>0</v>
      </c>
      <c r="F193" s="105">
        <f>F188</f>
        <v>0</v>
      </c>
      <c r="G193" s="105">
        <f t="shared" si="56"/>
        <v>0</v>
      </c>
      <c r="H193" s="105">
        <f t="shared" si="56"/>
        <v>0</v>
      </c>
      <c r="I193" s="105">
        <f t="shared" si="56"/>
        <v>0</v>
      </c>
      <c r="J193" s="105">
        <f t="shared" si="56"/>
        <v>0</v>
      </c>
      <c r="K193" s="102"/>
    </row>
    <row r="194" spans="1:11" ht="27" hidden="1" customHeight="1" x14ac:dyDescent="0.2">
      <c r="A194" s="106"/>
      <c r="B194" s="106"/>
      <c r="C194" s="189" t="s">
        <v>224</v>
      </c>
      <c r="D194" s="190"/>
      <c r="E194" s="190"/>
      <c r="F194" s="190"/>
      <c r="G194" s="190"/>
      <c r="H194" s="190"/>
      <c r="I194" s="190"/>
      <c r="J194" s="191"/>
      <c r="K194" s="106"/>
    </row>
    <row r="195" spans="1:11" ht="13.5" hidden="1" customHeight="1" x14ac:dyDescent="0.2">
      <c r="A195" s="102"/>
      <c r="B195" s="102"/>
      <c r="C195" s="82" t="s">
        <v>158</v>
      </c>
      <c r="D195" s="125"/>
      <c r="E195" s="125"/>
      <c r="F195" s="125"/>
      <c r="G195" s="102"/>
      <c r="H195" s="102"/>
      <c r="I195" s="102"/>
      <c r="J195" s="102"/>
      <c r="K195" s="102"/>
    </row>
    <row r="196" spans="1:11" ht="27" hidden="1" customHeight="1" x14ac:dyDescent="0.2">
      <c r="A196" s="106"/>
      <c r="B196" s="106"/>
      <c r="C196" s="104" t="s">
        <v>191</v>
      </c>
      <c r="D196" s="106"/>
      <c r="E196" s="106"/>
      <c r="F196" s="106"/>
      <c r="G196" s="106"/>
      <c r="H196" s="106"/>
      <c r="I196" s="106"/>
      <c r="J196" s="106"/>
      <c r="K196" s="106"/>
    </row>
    <row r="197" spans="1:11" ht="27" hidden="1" customHeight="1" x14ac:dyDescent="0.2">
      <c r="A197" s="106"/>
      <c r="B197" s="106"/>
      <c r="C197" s="104" t="s">
        <v>189</v>
      </c>
      <c r="D197" s="106"/>
      <c r="E197" s="106"/>
      <c r="F197" s="106"/>
      <c r="G197" s="106"/>
      <c r="H197" s="106"/>
      <c r="I197" s="106"/>
      <c r="J197" s="106"/>
      <c r="K197" s="106"/>
    </row>
    <row r="198" spans="1:11" ht="13.5" hidden="1" customHeight="1" x14ac:dyDescent="0.2">
      <c r="A198" s="102"/>
      <c r="B198" s="102"/>
      <c r="C198" s="82" t="s">
        <v>159</v>
      </c>
      <c r="D198" s="102"/>
      <c r="E198" s="102"/>
      <c r="F198" s="102"/>
      <c r="G198" s="102"/>
      <c r="H198" s="102"/>
      <c r="I198" s="102"/>
      <c r="J198" s="102"/>
      <c r="K198" s="102"/>
    </row>
    <row r="199" spans="1:11" ht="70.7" hidden="1" customHeight="1" x14ac:dyDescent="0.2">
      <c r="A199" s="104"/>
      <c r="B199" s="104"/>
      <c r="C199" s="104" t="s">
        <v>225</v>
      </c>
      <c r="D199" s="126"/>
      <c r="E199" s="126"/>
      <c r="F199" s="126"/>
      <c r="G199" s="127"/>
      <c r="H199" s="127">
        <v>0</v>
      </c>
      <c r="I199" s="127">
        <v>0</v>
      </c>
      <c r="J199" s="127">
        <v>0</v>
      </c>
      <c r="K199" s="104"/>
    </row>
    <row r="200" spans="1:11" ht="13.5" hidden="1" customHeight="1" x14ac:dyDescent="0.2">
      <c r="A200" s="102"/>
      <c r="B200" s="102"/>
      <c r="C200" s="82" t="s">
        <v>161</v>
      </c>
      <c r="D200" s="125"/>
      <c r="E200" s="125"/>
      <c r="F200" s="125"/>
      <c r="G200" s="128"/>
      <c r="H200" s="128">
        <v>0</v>
      </c>
      <c r="I200" s="128">
        <v>0</v>
      </c>
      <c r="J200" s="128">
        <v>0</v>
      </c>
      <c r="K200" s="102"/>
    </row>
    <row r="201" spans="1:11" ht="13.5" hidden="1" customHeight="1" x14ac:dyDescent="0.2">
      <c r="A201" s="102"/>
      <c r="B201" s="102"/>
      <c r="C201" s="82" t="s">
        <v>162</v>
      </c>
      <c r="D201" s="102"/>
      <c r="E201" s="102"/>
      <c r="F201" s="102"/>
      <c r="G201" s="102"/>
      <c r="H201" s="102"/>
      <c r="I201" s="102"/>
      <c r="J201" s="102"/>
      <c r="K201" s="102"/>
    </row>
    <row r="202" spans="1:11" ht="18" hidden="1" customHeight="1" x14ac:dyDescent="0.2">
      <c r="A202" s="102"/>
      <c r="B202" s="102"/>
      <c r="C202" s="177" t="s">
        <v>177</v>
      </c>
      <c r="D202" s="178"/>
      <c r="E202" s="178"/>
      <c r="F202" s="178"/>
      <c r="G202" s="178"/>
      <c r="H202" s="178"/>
      <c r="I202" s="178"/>
      <c r="J202" s="179"/>
      <c r="K202" s="102"/>
    </row>
    <row r="203" spans="1:11" ht="13.5" hidden="1" customHeight="1" x14ac:dyDescent="0.2">
      <c r="A203" s="102"/>
      <c r="B203" s="102"/>
      <c r="C203" s="82" t="s">
        <v>158</v>
      </c>
      <c r="D203" s="102"/>
      <c r="E203" s="102"/>
      <c r="F203" s="102"/>
      <c r="G203" s="102"/>
      <c r="H203" s="102"/>
      <c r="I203" s="102"/>
      <c r="J203" s="102"/>
      <c r="K203" s="102"/>
    </row>
    <row r="204" spans="1:11" ht="27" hidden="1" customHeight="1" x14ac:dyDescent="0.2">
      <c r="A204" s="106"/>
      <c r="B204" s="106"/>
      <c r="C204" s="104" t="s">
        <v>191</v>
      </c>
      <c r="D204" s="106"/>
      <c r="E204" s="106"/>
      <c r="F204" s="106"/>
      <c r="G204" s="106"/>
      <c r="H204" s="106"/>
      <c r="I204" s="106"/>
      <c r="J204" s="106"/>
      <c r="K204" s="106"/>
    </row>
    <row r="205" spans="1:11" ht="27" hidden="1" customHeight="1" x14ac:dyDescent="0.2">
      <c r="A205" s="106"/>
      <c r="B205" s="106"/>
      <c r="C205" s="104" t="s">
        <v>189</v>
      </c>
      <c r="D205" s="106"/>
      <c r="E205" s="106"/>
      <c r="F205" s="106"/>
      <c r="G205" s="106"/>
      <c r="H205" s="106"/>
      <c r="I205" s="106"/>
      <c r="J205" s="106"/>
      <c r="K205" s="106"/>
    </row>
    <row r="206" spans="1:11" ht="13.5" hidden="1" customHeight="1" x14ac:dyDescent="0.2">
      <c r="A206" s="102"/>
      <c r="B206" s="102"/>
      <c r="C206" s="82" t="s">
        <v>159</v>
      </c>
      <c r="D206" s="125"/>
      <c r="E206" s="125"/>
      <c r="F206" s="102"/>
      <c r="G206" s="102"/>
      <c r="H206" s="102"/>
      <c r="I206" s="102"/>
      <c r="J206" s="102"/>
      <c r="K206" s="102"/>
    </row>
    <row r="207" spans="1:11" ht="42.2" hidden="1" customHeight="1" x14ac:dyDescent="0.2">
      <c r="A207" s="104"/>
      <c r="B207" s="104"/>
      <c r="C207" s="82" t="s">
        <v>178</v>
      </c>
      <c r="D207" s="132"/>
      <c r="E207" s="132"/>
      <c r="F207" s="104"/>
      <c r="G207" s="104"/>
      <c r="H207" s="104"/>
      <c r="I207" s="104"/>
      <c r="J207" s="104"/>
      <c r="K207" s="104"/>
    </row>
    <row r="208" spans="1:11" ht="13.5" hidden="1" customHeight="1" x14ac:dyDescent="0.2">
      <c r="A208" s="102"/>
      <c r="B208" s="102"/>
      <c r="C208" s="82" t="s">
        <v>161</v>
      </c>
      <c r="D208" s="102"/>
      <c r="E208" s="102"/>
      <c r="F208" s="102"/>
      <c r="G208" s="102"/>
      <c r="H208" s="102"/>
      <c r="I208" s="102"/>
      <c r="J208" s="102"/>
      <c r="K208" s="102"/>
    </row>
    <row r="209" spans="1:11" ht="13.5" hidden="1" customHeight="1" x14ac:dyDescent="0.2">
      <c r="A209" s="102"/>
      <c r="B209" s="102"/>
      <c r="C209" s="82" t="s">
        <v>162</v>
      </c>
      <c r="D209" s="125"/>
      <c r="E209" s="125"/>
      <c r="F209" s="102"/>
      <c r="G209" s="102"/>
      <c r="H209" s="102"/>
      <c r="I209" s="102"/>
      <c r="J209" s="102"/>
      <c r="K209" s="102"/>
    </row>
    <row r="210" spans="1:11" ht="19.7" hidden="1" customHeight="1" x14ac:dyDescent="0.2">
      <c r="A210" s="106"/>
      <c r="B210" s="106"/>
      <c r="C210" s="177" t="s">
        <v>179</v>
      </c>
      <c r="D210" s="178"/>
      <c r="E210" s="178"/>
      <c r="F210" s="178"/>
      <c r="G210" s="178"/>
      <c r="H210" s="178"/>
      <c r="I210" s="178"/>
      <c r="J210" s="179"/>
      <c r="K210" s="106"/>
    </row>
    <row r="211" spans="1:11" ht="13.5" hidden="1" customHeight="1" x14ac:dyDescent="0.2">
      <c r="A211" s="102"/>
      <c r="B211" s="102"/>
      <c r="C211" s="82" t="s">
        <v>158</v>
      </c>
      <c r="D211" s="102"/>
      <c r="E211" s="102"/>
      <c r="F211" s="102"/>
      <c r="G211" s="102"/>
      <c r="H211" s="102"/>
      <c r="I211" s="102"/>
      <c r="J211" s="102"/>
      <c r="K211" s="102"/>
    </row>
    <row r="212" spans="1:11" ht="27" hidden="1" customHeight="1" x14ac:dyDescent="0.2">
      <c r="A212" s="106"/>
      <c r="B212" s="106"/>
      <c r="C212" s="104" t="s">
        <v>191</v>
      </c>
      <c r="D212" s="106"/>
      <c r="E212" s="106"/>
      <c r="F212" s="106"/>
      <c r="G212" s="106"/>
      <c r="H212" s="106"/>
      <c r="I212" s="106"/>
      <c r="J212" s="106"/>
      <c r="K212" s="106"/>
    </row>
    <row r="213" spans="1:11" ht="27" hidden="1" customHeight="1" x14ac:dyDescent="0.2">
      <c r="A213" s="106"/>
      <c r="B213" s="106"/>
      <c r="C213" s="104" t="s">
        <v>189</v>
      </c>
      <c r="D213" s="106"/>
      <c r="E213" s="106"/>
      <c r="F213" s="106"/>
      <c r="G213" s="106"/>
      <c r="H213" s="106"/>
      <c r="I213" s="106"/>
      <c r="J213" s="106"/>
      <c r="K213" s="106"/>
    </row>
    <row r="214" spans="1:11" ht="13.5" hidden="1" customHeight="1" x14ac:dyDescent="0.2">
      <c r="A214" s="102"/>
      <c r="B214" s="102"/>
      <c r="C214" s="82" t="s">
        <v>159</v>
      </c>
      <c r="D214" s="125"/>
      <c r="E214" s="125"/>
      <c r="F214" s="102"/>
      <c r="G214" s="102"/>
      <c r="H214" s="102"/>
      <c r="I214" s="102"/>
      <c r="J214" s="102"/>
      <c r="K214" s="102"/>
    </row>
    <row r="215" spans="1:11" ht="48.75" hidden="1" customHeight="1" x14ac:dyDescent="0.2">
      <c r="A215" s="104"/>
      <c r="B215" s="104"/>
      <c r="C215" s="104" t="s">
        <v>226</v>
      </c>
      <c r="D215" s="132"/>
      <c r="E215" s="132"/>
      <c r="F215" s="104"/>
      <c r="G215" s="104"/>
      <c r="H215" s="104"/>
      <c r="I215" s="104"/>
      <c r="J215" s="104"/>
      <c r="K215" s="104"/>
    </row>
    <row r="216" spans="1:11" ht="13.5" hidden="1" customHeight="1" x14ac:dyDescent="0.2">
      <c r="A216" s="102"/>
      <c r="B216" s="102"/>
      <c r="C216" s="82" t="s">
        <v>161</v>
      </c>
      <c r="D216" s="102"/>
      <c r="E216" s="102"/>
      <c r="F216" s="102"/>
      <c r="G216" s="102"/>
      <c r="H216" s="102"/>
      <c r="I216" s="102"/>
      <c r="J216" s="102"/>
      <c r="K216" s="102"/>
    </row>
    <row r="217" spans="1:11" ht="13.5" hidden="1" customHeight="1" x14ac:dyDescent="0.2">
      <c r="A217" s="102"/>
      <c r="B217" s="102"/>
      <c r="C217" s="82" t="s">
        <v>162</v>
      </c>
      <c r="D217" s="125"/>
      <c r="E217" s="125"/>
      <c r="F217" s="102"/>
      <c r="G217" s="102"/>
      <c r="H217" s="102"/>
      <c r="I217" s="102"/>
      <c r="J217" s="102"/>
      <c r="K217" s="102"/>
    </row>
    <row r="218" spans="1:11" ht="16.350000000000001" customHeight="1" x14ac:dyDescent="0.2">
      <c r="A218" s="102"/>
      <c r="B218" s="102"/>
      <c r="C218" s="177" t="s">
        <v>180</v>
      </c>
      <c r="D218" s="178"/>
      <c r="E218" s="178"/>
      <c r="F218" s="178"/>
      <c r="G218" s="178"/>
      <c r="H218" s="178"/>
      <c r="I218" s="178"/>
      <c r="J218" s="179"/>
      <c r="K218" s="102"/>
    </row>
    <row r="219" spans="1:11" ht="13.5" customHeight="1" x14ac:dyDescent="0.2">
      <c r="A219" s="102"/>
      <c r="B219" s="102"/>
      <c r="C219" s="82" t="s">
        <v>158</v>
      </c>
      <c r="D219" s="110"/>
      <c r="E219" s="110"/>
      <c r="F219" s="110"/>
      <c r="G219" s="107"/>
      <c r="H219" s="107"/>
      <c r="I219" s="107"/>
      <c r="J219" s="110"/>
      <c r="K219" s="102"/>
    </row>
    <row r="220" spans="1:11" ht="27" customHeight="1" x14ac:dyDescent="0.2">
      <c r="A220" s="106"/>
      <c r="B220" s="106"/>
      <c r="C220" s="104" t="s">
        <v>191</v>
      </c>
      <c r="D220" s="108"/>
      <c r="E220" s="108"/>
      <c r="F220" s="108"/>
      <c r="G220" s="109"/>
      <c r="H220" s="109"/>
      <c r="I220" s="109"/>
      <c r="J220" s="108"/>
      <c r="K220" s="106"/>
    </row>
    <row r="221" spans="1:11" ht="27" customHeight="1" x14ac:dyDescent="0.2">
      <c r="A221" s="106"/>
      <c r="B221" s="106"/>
      <c r="C221" s="104" t="s">
        <v>189</v>
      </c>
      <c r="D221" s="108"/>
      <c r="E221" s="108"/>
      <c r="F221" s="108"/>
      <c r="G221" s="109"/>
      <c r="H221" s="109"/>
      <c r="I221" s="109"/>
      <c r="J221" s="108"/>
      <c r="K221" s="106"/>
    </row>
    <row r="222" spans="1:11" ht="13.5" customHeight="1" x14ac:dyDescent="0.2">
      <c r="A222" s="102"/>
      <c r="B222" s="102"/>
      <c r="C222" s="82" t="s">
        <v>159</v>
      </c>
      <c r="D222" s="105">
        <v>9888.7000000000007</v>
      </c>
      <c r="E222" s="105"/>
      <c r="F222" s="105"/>
      <c r="G222" s="107"/>
      <c r="H222" s="107"/>
      <c r="I222" s="107"/>
      <c r="J222" s="105"/>
      <c r="K222" s="102"/>
    </row>
    <row r="223" spans="1:11" ht="37.700000000000003" customHeight="1" x14ac:dyDescent="0.2">
      <c r="A223" s="106"/>
      <c r="B223" s="106"/>
      <c r="C223" s="82" t="s">
        <v>181</v>
      </c>
      <c r="D223" s="83">
        <f>D224+D225</f>
        <v>9888.7000000000007</v>
      </c>
      <c r="E223" s="83">
        <f>E224+E225</f>
        <v>0</v>
      </c>
      <c r="F223" s="83"/>
      <c r="G223" s="84"/>
      <c r="H223" s="84"/>
      <c r="I223" s="84"/>
      <c r="J223" s="83"/>
      <c r="K223" s="106"/>
    </row>
    <row r="224" spans="1:11" ht="13.5" customHeight="1" x14ac:dyDescent="0.2">
      <c r="A224" s="102"/>
      <c r="B224" s="102"/>
      <c r="C224" s="82" t="s">
        <v>161</v>
      </c>
      <c r="D224" s="110"/>
      <c r="E224" s="110"/>
      <c r="F224" s="110"/>
      <c r="G224" s="107"/>
      <c r="H224" s="107"/>
      <c r="I224" s="107"/>
      <c r="J224" s="110"/>
      <c r="K224" s="102"/>
    </row>
    <row r="225" spans="1:11" ht="13.5" customHeight="1" x14ac:dyDescent="0.2">
      <c r="A225" s="102"/>
      <c r="B225" s="102"/>
      <c r="C225" s="82" t="s">
        <v>162</v>
      </c>
      <c r="D225" s="105">
        <f>D222</f>
        <v>9888.7000000000007</v>
      </c>
      <c r="E225" s="105">
        <f>E222</f>
        <v>0</v>
      </c>
      <c r="F225" s="105"/>
      <c r="G225" s="107"/>
      <c r="H225" s="107"/>
      <c r="I225" s="107"/>
      <c r="J225" s="105"/>
      <c r="K225" s="102"/>
    </row>
    <row r="226" spans="1:11" ht="51.6" customHeight="1" x14ac:dyDescent="0.2">
      <c r="A226" s="103">
        <v>4</v>
      </c>
      <c r="B226" s="104"/>
      <c r="C226" s="195" t="s">
        <v>227</v>
      </c>
      <c r="D226" s="190"/>
      <c r="E226" s="190"/>
      <c r="F226" s="190"/>
      <c r="G226" s="190"/>
      <c r="H226" s="190"/>
      <c r="I226" s="190"/>
      <c r="J226" s="191"/>
      <c r="K226" s="104"/>
    </row>
    <row r="227" spans="1:11" ht="13.5" customHeight="1" x14ac:dyDescent="0.2">
      <c r="A227" s="102"/>
      <c r="B227" s="102"/>
      <c r="C227" s="82" t="s">
        <v>158</v>
      </c>
      <c r="D227" s="113">
        <f>D235+D243+D251</f>
        <v>1313984</v>
      </c>
      <c r="E227" s="113">
        <f t="shared" ref="E227:J227" si="57">E235+E243+E251</f>
        <v>0</v>
      </c>
      <c r="F227" s="113">
        <f t="shared" si="57"/>
        <v>0</v>
      </c>
      <c r="G227" s="113">
        <f t="shared" si="57"/>
        <v>0</v>
      </c>
      <c r="H227" s="113">
        <f t="shared" si="57"/>
        <v>0</v>
      </c>
      <c r="I227" s="113">
        <f t="shared" si="57"/>
        <v>0</v>
      </c>
      <c r="J227" s="113">
        <f t="shared" si="57"/>
        <v>0</v>
      </c>
      <c r="K227" s="102"/>
    </row>
    <row r="228" spans="1:11" ht="27" customHeight="1" x14ac:dyDescent="0.2">
      <c r="A228" s="106"/>
      <c r="B228" s="106"/>
      <c r="C228" s="104" t="s">
        <v>191</v>
      </c>
      <c r="D228" s="113">
        <f t="shared" ref="D228:J230" si="58">D236+D244+D252</f>
        <v>0</v>
      </c>
      <c r="E228" s="113">
        <f t="shared" si="58"/>
        <v>0</v>
      </c>
      <c r="F228" s="113">
        <f t="shared" si="58"/>
        <v>0</v>
      </c>
      <c r="G228" s="113">
        <f t="shared" si="58"/>
        <v>0</v>
      </c>
      <c r="H228" s="113">
        <f t="shared" si="58"/>
        <v>0</v>
      </c>
      <c r="I228" s="113">
        <f t="shared" si="58"/>
        <v>0</v>
      </c>
      <c r="J228" s="113">
        <f t="shared" si="58"/>
        <v>0</v>
      </c>
      <c r="K228" s="106"/>
    </row>
    <row r="229" spans="1:11" ht="27" customHeight="1" x14ac:dyDescent="0.2">
      <c r="A229" s="106"/>
      <c r="B229" s="106"/>
      <c r="C229" s="104" t="s">
        <v>189</v>
      </c>
      <c r="D229" s="113">
        <f t="shared" si="58"/>
        <v>0</v>
      </c>
      <c r="E229" s="113">
        <f t="shared" si="58"/>
        <v>0</v>
      </c>
      <c r="F229" s="113">
        <f t="shared" si="58"/>
        <v>0</v>
      </c>
      <c r="G229" s="113">
        <f t="shared" si="58"/>
        <v>0</v>
      </c>
      <c r="H229" s="113">
        <f t="shared" si="58"/>
        <v>0</v>
      </c>
      <c r="I229" s="113">
        <f t="shared" si="58"/>
        <v>0</v>
      </c>
      <c r="J229" s="113">
        <f t="shared" si="58"/>
        <v>0</v>
      </c>
      <c r="K229" s="106"/>
    </row>
    <row r="230" spans="1:11" ht="13.5" customHeight="1" x14ac:dyDescent="0.2">
      <c r="A230" s="102"/>
      <c r="B230" s="102"/>
      <c r="C230" s="82" t="s">
        <v>159</v>
      </c>
      <c r="D230" s="113">
        <f t="shared" si="58"/>
        <v>100000</v>
      </c>
      <c r="E230" s="113">
        <f t="shared" si="58"/>
        <v>601547.4</v>
      </c>
      <c r="F230" s="113">
        <f t="shared" si="58"/>
        <v>630176.19999999995</v>
      </c>
      <c r="G230" s="113">
        <f t="shared" si="58"/>
        <v>661432.5</v>
      </c>
      <c r="H230" s="113">
        <f t="shared" si="58"/>
        <v>712118.45883333322</v>
      </c>
      <c r="I230" s="113">
        <f t="shared" si="58"/>
        <v>754645.56636333326</v>
      </c>
      <c r="J230" s="113">
        <f t="shared" si="58"/>
        <v>799124.30034513318</v>
      </c>
      <c r="K230" s="102"/>
    </row>
    <row r="231" spans="1:11" ht="97.5" customHeight="1" x14ac:dyDescent="0.2">
      <c r="A231" s="104"/>
      <c r="B231" s="104"/>
      <c r="C231" s="104" t="s">
        <v>228</v>
      </c>
      <c r="D231" s="115">
        <f>D232+D233</f>
        <v>1413984</v>
      </c>
      <c r="E231" s="115">
        <f t="shared" ref="E231:I231" si="59">E232+E233</f>
        <v>601547.4</v>
      </c>
      <c r="F231" s="115">
        <f t="shared" si="59"/>
        <v>630176.19999999995</v>
      </c>
      <c r="G231" s="115">
        <f t="shared" si="59"/>
        <v>661432.5</v>
      </c>
      <c r="H231" s="115">
        <f t="shared" si="59"/>
        <v>712118.45883333322</v>
      </c>
      <c r="I231" s="115">
        <f t="shared" si="59"/>
        <v>754645.56636333326</v>
      </c>
      <c r="J231" s="115">
        <f>J232+J233</f>
        <v>799124.30034513318</v>
      </c>
      <c r="K231" s="104"/>
    </row>
    <row r="232" spans="1:11" ht="13.5" customHeight="1" x14ac:dyDescent="0.2">
      <c r="A232" s="102"/>
      <c r="B232" s="102"/>
      <c r="C232" s="82" t="s">
        <v>161</v>
      </c>
      <c r="D232" s="113">
        <f>D227</f>
        <v>1313984</v>
      </c>
      <c r="E232" s="113">
        <f t="shared" ref="E232:J232" si="60">E227</f>
        <v>0</v>
      </c>
      <c r="F232" s="113">
        <f t="shared" si="60"/>
        <v>0</v>
      </c>
      <c r="G232" s="113">
        <f t="shared" si="60"/>
        <v>0</v>
      </c>
      <c r="H232" s="113">
        <f t="shared" si="60"/>
        <v>0</v>
      </c>
      <c r="I232" s="113">
        <f t="shared" si="60"/>
        <v>0</v>
      </c>
      <c r="J232" s="113">
        <f t="shared" si="60"/>
        <v>0</v>
      </c>
      <c r="K232" s="102"/>
    </row>
    <row r="233" spans="1:11" ht="13.5" customHeight="1" x14ac:dyDescent="0.2">
      <c r="A233" s="102"/>
      <c r="B233" s="102"/>
      <c r="C233" s="82" t="s">
        <v>162</v>
      </c>
      <c r="D233" s="113">
        <f>D230</f>
        <v>100000</v>
      </c>
      <c r="E233" s="113">
        <f t="shared" ref="E233:J233" si="61">E230</f>
        <v>601547.4</v>
      </c>
      <c r="F233" s="113">
        <f t="shared" si="61"/>
        <v>630176.19999999995</v>
      </c>
      <c r="G233" s="113">
        <f t="shared" si="61"/>
        <v>661432.5</v>
      </c>
      <c r="H233" s="113">
        <f t="shared" si="61"/>
        <v>712118.45883333322</v>
      </c>
      <c r="I233" s="113">
        <f t="shared" si="61"/>
        <v>754645.56636333326</v>
      </c>
      <c r="J233" s="113">
        <f t="shared" si="61"/>
        <v>799124.30034513318</v>
      </c>
      <c r="K233" s="102"/>
    </row>
    <row r="234" spans="1:11" ht="26.25" customHeight="1" x14ac:dyDescent="0.2">
      <c r="A234" s="106"/>
      <c r="B234" s="106"/>
      <c r="C234" s="177" t="s">
        <v>182</v>
      </c>
      <c r="D234" s="178"/>
      <c r="E234" s="178"/>
      <c r="F234" s="178"/>
      <c r="G234" s="178"/>
      <c r="H234" s="178"/>
      <c r="I234" s="178"/>
      <c r="J234" s="179"/>
      <c r="K234" s="106"/>
    </row>
    <row r="235" spans="1:11" ht="13.5" customHeight="1" x14ac:dyDescent="0.2">
      <c r="A235" s="102"/>
      <c r="B235" s="102"/>
      <c r="C235" s="82" t="s">
        <v>158</v>
      </c>
      <c r="D235" s="110">
        <v>1313984</v>
      </c>
      <c r="E235" s="110"/>
      <c r="F235" s="110"/>
      <c r="G235" s="110"/>
      <c r="H235" s="110"/>
      <c r="I235" s="110"/>
      <c r="J235" s="110"/>
      <c r="K235" s="102"/>
    </row>
    <row r="236" spans="1:11" ht="27" customHeight="1" x14ac:dyDescent="0.2">
      <c r="A236" s="106"/>
      <c r="B236" s="106"/>
      <c r="C236" s="104" t="s">
        <v>191</v>
      </c>
      <c r="D236" s="108"/>
      <c r="E236" s="108"/>
      <c r="F236" s="108"/>
      <c r="G236" s="109"/>
      <c r="H236" s="109"/>
      <c r="I236" s="109"/>
      <c r="J236" s="108"/>
      <c r="K236" s="106"/>
    </row>
    <row r="237" spans="1:11" ht="27" customHeight="1" x14ac:dyDescent="0.2">
      <c r="A237" s="106"/>
      <c r="B237" s="106"/>
      <c r="C237" s="104" t="s">
        <v>189</v>
      </c>
      <c r="D237" s="108"/>
      <c r="E237" s="108"/>
      <c r="F237" s="108"/>
      <c r="G237" s="109"/>
      <c r="H237" s="109"/>
      <c r="I237" s="109"/>
      <c r="J237" s="108"/>
      <c r="K237" s="106"/>
    </row>
    <row r="238" spans="1:11" ht="13.5" customHeight="1" x14ac:dyDescent="0.2">
      <c r="A238" s="102"/>
      <c r="B238" s="102"/>
      <c r="C238" s="82" t="s">
        <v>159</v>
      </c>
      <c r="D238" s="105"/>
      <c r="E238" s="105"/>
      <c r="F238" s="105"/>
      <c r="G238" s="107"/>
      <c r="H238" s="107"/>
      <c r="I238" s="107"/>
      <c r="J238" s="105"/>
      <c r="K238" s="102"/>
    </row>
    <row r="239" spans="1:11" ht="97.5" customHeight="1" x14ac:dyDescent="0.2">
      <c r="A239" s="104"/>
      <c r="B239" s="104"/>
      <c r="C239" s="104" t="s">
        <v>229</v>
      </c>
      <c r="D239" s="83">
        <f>D240+D241</f>
        <v>1313984</v>
      </c>
      <c r="E239" s="83">
        <f t="shared" ref="E239:J239" si="62">E240+E241</f>
        <v>0</v>
      </c>
      <c r="F239" s="83">
        <f t="shared" si="62"/>
        <v>0</v>
      </c>
      <c r="G239" s="83">
        <f t="shared" si="62"/>
        <v>0</v>
      </c>
      <c r="H239" s="83">
        <f t="shared" si="62"/>
        <v>0</v>
      </c>
      <c r="I239" s="83">
        <f t="shared" si="62"/>
        <v>0</v>
      </c>
      <c r="J239" s="83">
        <f t="shared" si="62"/>
        <v>0</v>
      </c>
      <c r="K239" s="104"/>
    </row>
    <row r="240" spans="1:11" ht="13.5" customHeight="1" x14ac:dyDescent="0.2">
      <c r="A240" s="102"/>
      <c r="B240" s="102"/>
      <c r="C240" s="82" t="s">
        <v>161</v>
      </c>
      <c r="D240" s="110">
        <f>D235</f>
        <v>1313984</v>
      </c>
      <c r="E240" s="110">
        <f t="shared" ref="E240:J240" si="63">E235</f>
        <v>0</v>
      </c>
      <c r="F240" s="110">
        <f t="shared" si="63"/>
        <v>0</v>
      </c>
      <c r="G240" s="110">
        <f t="shared" si="63"/>
        <v>0</v>
      </c>
      <c r="H240" s="110">
        <f t="shared" si="63"/>
        <v>0</v>
      </c>
      <c r="I240" s="110">
        <f t="shared" si="63"/>
        <v>0</v>
      </c>
      <c r="J240" s="110">
        <f t="shared" si="63"/>
        <v>0</v>
      </c>
      <c r="K240" s="102"/>
    </row>
    <row r="241" spans="1:11" ht="13.5" customHeight="1" x14ac:dyDescent="0.2">
      <c r="A241" s="102"/>
      <c r="B241" s="102"/>
      <c r="C241" s="82" t="s">
        <v>162</v>
      </c>
      <c r="D241" s="105"/>
      <c r="E241" s="105"/>
      <c r="F241" s="105"/>
      <c r="G241" s="107"/>
      <c r="H241" s="107"/>
      <c r="I241" s="107"/>
      <c r="J241" s="105"/>
      <c r="K241" s="102"/>
    </row>
    <row r="242" spans="1:11" ht="27.75" customHeight="1" x14ac:dyDescent="0.2">
      <c r="A242" s="106"/>
      <c r="B242" s="106"/>
      <c r="C242" s="177" t="s">
        <v>183</v>
      </c>
      <c r="D242" s="178"/>
      <c r="E242" s="178"/>
      <c r="F242" s="178"/>
      <c r="G242" s="178"/>
      <c r="H242" s="178"/>
      <c r="I242" s="178"/>
      <c r="J242" s="179"/>
      <c r="K242" s="106"/>
    </row>
    <row r="243" spans="1:11" ht="13.5" customHeight="1" x14ac:dyDescent="0.2">
      <c r="A243" s="102"/>
      <c r="B243" s="102"/>
      <c r="C243" s="82" t="s">
        <v>158</v>
      </c>
      <c r="D243" s="114"/>
      <c r="E243" s="114"/>
      <c r="F243" s="114"/>
      <c r="G243" s="124"/>
      <c r="H243" s="124"/>
      <c r="I243" s="124"/>
      <c r="J243" s="124"/>
      <c r="K243" s="102"/>
    </row>
    <row r="244" spans="1:11" ht="27" customHeight="1" x14ac:dyDescent="0.2">
      <c r="A244" s="106"/>
      <c r="B244" s="106"/>
      <c r="C244" s="104" t="s">
        <v>191</v>
      </c>
      <c r="D244" s="111"/>
      <c r="E244" s="111"/>
      <c r="F244" s="111"/>
      <c r="G244" s="112"/>
      <c r="H244" s="112"/>
      <c r="I244" s="112"/>
      <c r="J244" s="111"/>
      <c r="K244" s="106"/>
    </row>
    <row r="245" spans="1:11" ht="27" customHeight="1" x14ac:dyDescent="0.2">
      <c r="A245" s="106"/>
      <c r="B245" s="106"/>
      <c r="C245" s="104" t="s">
        <v>189</v>
      </c>
      <c r="D245" s="111"/>
      <c r="E245" s="111"/>
      <c r="F245" s="111"/>
      <c r="G245" s="112"/>
      <c r="H245" s="112"/>
      <c r="I245" s="112"/>
      <c r="J245" s="111"/>
      <c r="K245" s="106"/>
    </row>
    <row r="246" spans="1:11" ht="13.5" customHeight="1" x14ac:dyDescent="0.2">
      <c r="A246" s="102"/>
      <c r="B246" s="102"/>
      <c r="C246" s="82" t="s">
        <v>159</v>
      </c>
      <c r="D246" s="114"/>
      <c r="E246" s="114">
        <v>451547.4</v>
      </c>
      <c r="F246" s="114">
        <v>480176.2</v>
      </c>
      <c r="G246" s="124">
        <v>511432.5</v>
      </c>
      <c r="H246" s="114">
        <v>542118.45883333322</v>
      </c>
      <c r="I246" s="114">
        <v>574645.56636333326</v>
      </c>
      <c r="J246" s="114">
        <v>609124.30034513318</v>
      </c>
      <c r="K246" s="102"/>
    </row>
    <row r="247" spans="1:11" ht="86.1" customHeight="1" x14ac:dyDescent="0.2">
      <c r="A247" s="104"/>
      <c r="B247" s="104"/>
      <c r="C247" s="104" t="s">
        <v>230</v>
      </c>
      <c r="D247" s="115">
        <f>D248+D249</f>
        <v>0</v>
      </c>
      <c r="E247" s="115">
        <f t="shared" ref="E247:J247" si="64">E248+E249</f>
        <v>451547.4</v>
      </c>
      <c r="F247" s="115">
        <f t="shared" si="64"/>
        <v>480176.2</v>
      </c>
      <c r="G247" s="115">
        <f>G248+G249</f>
        <v>511432.5</v>
      </c>
      <c r="H247" s="115">
        <f t="shared" si="64"/>
        <v>542118.45883333322</v>
      </c>
      <c r="I247" s="115">
        <f t="shared" si="64"/>
        <v>574645.56636333326</v>
      </c>
      <c r="J247" s="115">
        <f t="shared" si="64"/>
        <v>609124.30034513318</v>
      </c>
      <c r="K247" s="104"/>
    </row>
    <row r="248" spans="1:11" ht="13.5" customHeight="1" x14ac:dyDescent="0.2">
      <c r="A248" s="102"/>
      <c r="B248" s="102"/>
      <c r="C248" s="82" t="s">
        <v>161</v>
      </c>
      <c r="D248" s="114"/>
      <c r="E248" s="114"/>
      <c r="F248" s="114"/>
      <c r="G248" s="114"/>
      <c r="H248" s="114"/>
      <c r="I248" s="114"/>
      <c r="J248" s="114"/>
      <c r="K248" s="102"/>
    </row>
    <row r="249" spans="1:11" ht="13.5" customHeight="1" x14ac:dyDescent="0.2">
      <c r="A249" s="102"/>
      <c r="B249" s="102"/>
      <c r="C249" s="82" t="s">
        <v>162</v>
      </c>
      <c r="D249" s="113">
        <f>D246</f>
        <v>0</v>
      </c>
      <c r="E249" s="113">
        <f t="shared" ref="E249:J249" si="65">E246</f>
        <v>451547.4</v>
      </c>
      <c r="F249" s="113">
        <v>480176.2</v>
      </c>
      <c r="G249" s="113">
        <f t="shared" si="65"/>
        <v>511432.5</v>
      </c>
      <c r="H249" s="113">
        <f t="shared" si="65"/>
        <v>542118.45883333322</v>
      </c>
      <c r="I249" s="113">
        <f t="shared" si="65"/>
        <v>574645.56636333326</v>
      </c>
      <c r="J249" s="113">
        <f t="shared" si="65"/>
        <v>609124.30034513318</v>
      </c>
      <c r="K249" s="102"/>
    </row>
    <row r="250" spans="1:11" ht="15" customHeight="1" x14ac:dyDescent="0.2">
      <c r="A250" s="102"/>
      <c r="B250" s="102"/>
      <c r="C250" s="177" t="s">
        <v>184</v>
      </c>
      <c r="D250" s="178"/>
      <c r="E250" s="178"/>
      <c r="F250" s="178"/>
      <c r="G250" s="178"/>
      <c r="H250" s="178"/>
      <c r="I250" s="178"/>
      <c r="J250" s="179"/>
      <c r="K250" s="102"/>
    </row>
    <row r="251" spans="1:11" ht="13.5" customHeight="1" x14ac:dyDescent="0.2">
      <c r="A251" s="102"/>
      <c r="B251" s="102"/>
      <c r="C251" s="82" t="s">
        <v>158</v>
      </c>
      <c r="D251" s="114"/>
      <c r="E251" s="114"/>
      <c r="F251" s="114"/>
      <c r="G251" s="124"/>
      <c r="H251" s="124"/>
      <c r="I251" s="124"/>
      <c r="J251" s="124"/>
      <c r="K251" s="102"/>
    </row>
    <row r="252" spans="1:11" ht="27" customHeight="1" x14ac:dyDescent="0.2">
      <c r="A252" s="106"/>
      <c r="B252" s="106"/>
      <c r="C252" s="104" t="s">
        <v>191</v>
      </c>
      <c r="D252" s="111"/>
      <c r="E252" s="111"/>
      <c r="F252" s="111"/>
      <c r="G252" s="112"/>
      <c r="H252" s="112"/>
      <c r="I252" s="112"/>
      <c r="J252" s="111"/>
      <c r="K252" s="106"/>
    </row>
    <row r="253" spans="1:11" ht="27" customHeight="1" x14ac:dyDescent="0.2">
      <c r="A253" s="106"/>
      <c r="B253" s="106"/>
      <c r="C253" s="104" t="s">
        <v>189</v>
      </c>
      <c r="D253" s="111"/>
      <c r="E253" s="111"/>
      <c r="F253" s="111"/>
      <c r="G253" s="112"/>
      <c r="H253" s="112"/>
      <c r="I253" s="112"/>
      <c r="J253" s="111"/>
      <c r="K253" s="106"/>
    </row>
    <row r="254" spans="1:11" ht="13.5" customHeight="1" x14ac:dyDescent="0.2">
      <c r="A254" s="102"/>
      <c r="B254" s="102"/>
      <c r="C254" s="82" t="s">
        <v>159</v>
      </c>
      <c r="D254" s="114">
        <v>100000</v>
      </c>
      <c r="E254" s="114">
        <v>150000</v>
      </c>
      <c r="F254" s="114">
        <v>150000</v>
      </c>
      <c r="G254" s="114">
        <v>150000</v>
      </c>
      <c r="H254" s="114">
        <v>170000</v>
      </c>
      <c r="I254" s="114">
        <v>180000</v>
      </c>
      <c r="J254" s="114">
        <v>190000</v>
      </c>
      <c r="K254" s="102"/>
    </row>
    <row r="255" spans="1:11" ht="60.95" customHeight="1" x14ac:dyDescent="0.2">
      <c r="A255" s="104"/>
      <c r="B255" s="104"/>
      <c r="C255" s="104" t="s">
        <v>231</v>
      </c>
      <c r="D255" s="115">
        <f>D256+D257</f>
        <v>100000</v>
      </c>
      <c r="E255" s="115">
        <f t="shared" ref="E255:J255" si="66">E256+E257</f>
        <v>150000</v>
      </c>
      <c r="F255" s="115">
        <f t="shared" si="66"/>
        <v>150000</v>
      </c>
      <c r="G255" s="115">
        <f>G256+G257</f>
        <v>150000</v>
      </c>
      <c r="H255" s="115">
        <f t="shared" si="66"/>
        <v>170000</v>
      </c>
      <c r="I255" s="115">
        <f t="shared" si="66"/>
        <v>180000</v>
      </c>
      <c r="J255" s="115">
        <f t="shared" si="66"/>
        <v>190000</v>
      </c>
      <c r="K255" s="104"/>
    </row>
    <row r="256" spans="1:11" ht="13.5" customHeight="1" x14ac:dyDescent="0.2">
      <c r="A256" s="102"/>
      <c r="B256" s="102"/>
      <c r="C256" s="82" t="s">
        <v>161</v>
      </c>
      <c r="D256" s="114"/>
      <c r="E256" s="114"/>
      <c r="F256" s="114"/>
      <c r="G256" s="114"/>
      <c r="H256" s="114"/>
      <c r="I256" s="114"/>
      <c r="J256" s="114"/>
      <c r="K256" s="102"/>
    </row>
    <row r="257" spans="1:11" ht="13.5" customHeight="1" x14ac:dyDescent="0.2">
      <c r="A257" s="102"/>
      <c r="B257" s="102"/>
      <c r="C257" s="82" t="s">
        <v>162</v>
      </c>
      <c r="D257" s="113">
        <f>D254</f>
        <v>100000</v>
      </c>
      <c r="E257" s="113">
        <f t="shared" ref="E257:J257" si="67">E254</f>
        <v>150000</v>
      </c>
      <c r="F257" s="113">
        <f t="shared" si="67"/>
        <v>150000</v>
      </c>
      <c r="G257" s="113">
        <f t="shared" si="67"/>
        <v>150000</v>
      </c>
      <c r="H257" s="113">
        <f t="shared" si="67"/>
        <v>170000</v>
      </c>
      <c r="I257" s="113">
        <f t="shared" si="67"/>
        <v>180000</v>
      </c>
      <c r="J257" s="113">
        <f t="shared" si="67"/>
        <v>190000</v>
      </c>
      <c r="K257" s="102"/>
    </row>
    <row r="258" spans="1:11" ht="13.5" customHeight="1" x14ac:dyDescent="0.2">
      <c r="A258" s="102"/>
      <c r="B258" s="102"/>
      <c r="C258" s="177" t="s">
        <v>185</v>
      </c>
      <c r="D258" s="178"/>
      <c r="E258" s="178"/>
      <c r="F258" s="178"/>
      <c r="G258" s="178"/>
      <c r="H258" s="178"/>
      <c r="I258" s="178"/>
      <c r="J258" s="179"/>
      <c r="K258" s="102"/>
    </row>
    <row r="259" spans="1:11" ht="13.5" customHeight="1" x14ac:dyDescent="0.2">
      <c r="A259" s="102"/>
      <c r="B259" s="102"/>
      <c r="C259" s="82" t="s">
        <v>158</v>
      </c>
      <c r="D259" s="110">
        <f>D11+D35+D131+D227</f>
        <v>11099377.899999999</v>
      </c>
      <c r="E259" s="110">
        <f t="shared" ref="E259:J259" si="68">E11+E35+E131+E227</f>
        <v>1028935.2000000001</v>
      </c>
      <c r="F259" s="110">
        <f t="shared" si="68"/>
        <v>1028935.2000000001</v>
      </c>
      <c r="G259" s="110">
        <f t="shared" si="68"/>
        <v>1028935.2000000001</v>
      </c>
      <c r="H259" s="110">
        <f t="shared" si="68"/>
        <v>2058000</v>
      </c>
      <c r="I259" s="110">
        <f t="shared" si="68"/>
        <v>3087000</v>
      </c>
      <c r="J259" s="110">
        <f t="shared" si="68"/>
        <v>4116000</v>
      </c>
      <c r="K259" s="102"/>
    </row>
    <row r="260" spans="1:11" ht="27" customHeight="1" x14ac:dyDescent="0.2">
      <c r="A260" s="106"/>
      <c r="B260" s="106"/>
      <c r="C260" s="104" t="s">
        <v>191</v>
      </c>
      <c r="D260" s="110">
        <f t="shared" ref="D260:J262" si="69">D12+D36+D132+D228</f>
        <v>1671733</v>
      </c>
      <c r="E260" s="110">
        <f t="shared" si="69"/>
        <v>829120.89999999991</v>
      </c>
      <c r="F260" s="110">
        <f t="shared" si="69"/>
        <v>869859.70000000007</v>
      </c>
      <c r="G260" s="110">
        <f t="shared" si="69"/>
        <v>912600.2</v>
      </c>
      <c r="H260" s="110">
        <f t="shared" si="69"/>
        <v>967356.2</v>
      </c>
      <c r="I260" s="110">
        <f t="shared" si="69"/>
        <v>1025397.6000000001</v>
      </c>
      <c r="J260" s="110">
        <f t="shared" si="69"/>
        <v>1086921.3999999999</v>
      </c>
      <c r="K260" s="106"/>
    </row>
    <row r="261" spans="1:11" ht="27" customHeight="1" x14ac:dyDescent="0.2">
      <c r="A261" s="106"/>
      <c r="B261" s="106"/>
      <c r="C261" s="104" t="s">
        <v>189</v>
      </c>
      <c r="D261" s="110">
        <f t="shared" si="69"/>
        <v>0</v>
      </c>
      <c r="E261" s="110">
        <f t="shared" si="69"/>
        <v>0</v>
      </c>
      <c r="F261" s="110">
        <f t="shared" si="69"/>
        <v>0</v>
      </c>
      <c r="G261" s="110">
        <f t="shared" si="69"/>
        <v>0</v>
      </c>
      <c r="H261" s="110">
        <f t="shared" si="69"/>
        <v>0</v>
      </c>
      <c r="I261" s="110">
        <f t="shared" si="69"/>
        <v>0</v>
      </c>
      <c r="J261" s="110">
        <f t="shared" si="69"/>
        <v>0</v>
      </c>
      <c r="K261" s="106"/>
    </row>
    <row r="262" spans="1:11" ht="13.5" customHeight="1" x14ac:dyDescent="0.2">
      <c r="A262" s="102"/>
      <c r="B262" s="102"/>
      <c r="C262" s="82" t="s">
        <v>159</v>
      </c>
      <c r="D262" s="110">
        <f t="shared" si="69"/>
        <v>5900477.1999999993</v>
      </c>
      <c r="E262" s="110">
        <f t="shared" si="69"/>
        <v>6623780.9000000004</v>
      </c>
      <c r="F262" s="110">
        <f t="shared" si="69"/>
        <v>6744342.2000000002</v>
      </c>
      <c r="G262" s="110">
        <f t="shared" si="69"/>
        <v>7516016.2999999998</v>
      </c>
      <c r="H262" s="110">
        <f t="shared" si="69"/>
        <v>8041054.9588333331</v>
      </c>
      <c r="I262" s="110">
        <f t="shared" si="69"/>
        <v>8521418.266363332</v>
      </c>
      <c r="J262" s="110">
        <f t="shared" si="69"/>
        <v>9026503.3747819327</v>
      </c>
      <c r="K262" s="102"/>
    </row>
    <row r="263" spans="1:11" ht="27" customHeight="1" x14ac:dyDescent="0.2">
      <c r="A263" s="106"/>
      <c r="B263" s="106"/>
      <c r="C263" s="104" t="s">
        <v>232</v>
      </c>
      <c r="D263" s="84">
        <f>D264+D265</f>
        <v>18671588.099999998</v>
      </c>
      <c r="E263" s="84">
        <f t="shared" ref="E263:J263" si="70">E264+E265</f>
        <v>8481837</v>
      </c>
      <c r="F263" s="84">
        <f t="shared" si="70"/>
        <v>8643137.0999999996</v>
      </c>
      <c r="G263" s="84">
        <f t="shared" si="70"/>
        <v>9457551.6999999993</v>
      </c>
      <c r="H263" s="84">
        <f>H264+H265</f>
        <v>11066411.158833332</v>
      </c>
      <c r="I263" s="84">
        <f t="shared" si="70"/>
        <v>12633815.866363332</v>
      </c>
      <c r="J263" s="84">
        <f t="shared" si="70"/>
        <v>14229424.774781933</v>
      </c>
      <c r="K263" s="106"/>
    </row>
    <row r="264" spans="1:11" ht="13.5" customHeight="1" x14ac:dyDescent="0.2">
      <c r="A264" s="102"/>
      <c r="B264" s="102"/>
      <c r="C264" s="82" t="s">
        <v>161</v>
      </c>
      <c r="D264" s="110">
        <f>D259</f>
        <v>11099377.899999999</v>
      </c>
      <c r="E264" s="110">
        <f t="shared" ref="E264:J264" si="71">E259</f>
        <v>1028935.2000000001</v>
      </c>
      <c r="F264" s="110">
        <f t="shared" si="71"/>
        <v>1028935.2000000001</v>
      </c>
      <c r="G264" s="110">
        <f t="shared" si="71"/>
        <v>1028935.2000000001</v>
      </c>
      <c r="H264" s="110">
        <f t="shared" si="71"/>
        <v>2058000</v>
      </c>
      <c r="I264" s="110">
        <f t="shared" si="71"/>
        <v>3087000</v>
      </c>
      <c r="J264" s="110">
        <f t="shared" si="71"/>
        <v>4116000</v>
      </c>
      <c r="K264" s="102"/>
    </row>
    <row r="265" spans="1:11" ht="13.5" customHeight="1" x14ac:dyDescent="0.2">
      <c r="A265" s="102"/>
      <c r="B265" s="102"/>
      <c r="C265" s="82" t="s">
        <v>162</v>
      </c>
      <c r="D265" s="105">
        <f>D260+D262</f>
        <v>7572210.1999999993</v>
      </c>
      <c r="E265" s="105">
        <f t="shared" ref="E265:J265" si="72">E260+E262</f>
        <v>7452901.8000000007</v>
      </c>
      <c r="F265" s="105">
        <f t="shared" si="72"/>
        <v>7614201.9000000004</v>
      </c>
      <c r="G265" s="105">
        <f t="shared" si="72"/>
        <v>8428616.5</v>
      </c>
      <c r="H265" s="105">
        <f t="shared" si="72"/>
        <v>9008411.1588333324</v>
      </c>
      <c r="I265" s="105">
        <f t="shared" si="72"/>
        <v>9546815.8663633317</v>
      </c>
      <c r="J265" s="105">
        <f t="shared" si="72"/>
        <v>10113424.774781933</v>
      </c>
      <c r="K265" s="102"/>
    </row>
    <row r="266" spans="1:11" x14ac:dyDescent="0.2">
      <c r="D266" s="85"/>
      <c r="E266" s="85"/>
      <c r="F266" s="85"/>
      <c r="G266" s="85"/>
      <c r="H266" s="85"/>
      <c r="I266" s="85"/>
      <c r="J266" s="85"/>
    </row>
    <row r="268" spans="1:11" customFormat="1" x14ac:dyDescent="0.2">
      <c r="A268" s="16" t="s">
        <v>233</v>
      </c>
      <c r="B268" s="16"/>
      <c r="C268" s="16"/>
      <c r="D268" s="16"/>
      <c r="E268" s="16"/>
      <c r="F268" s="16"/>
    </row>
    <row r="269" spans="1:11" customFormat="1" x14ac:dyDescent="0.2">
      <c r="A269" s="16" t="s">
        <v>234</v>
      </c>
      <c r="B269" s="16"/>
      <c r="C269" s="16"/>
      <c r="D269" s="16"/>
      <c r="E269" s="16"/>
      <c r="F269" s="16"/>
    </row>
    <row r="270" spans="1:11" customFormat="1" x14ac:dyDescent="0.2">
      <c r="A270" s="16"/>
      <c r="B270" s="16"/>
      <c r="C270" s="16"/>
      <c r="D270" s="16"/>
      <c r="E270" s="16"/>
      <c r="F270" s="16"/>
    </row>
    <row r="271" spans="1:11" customFormat="1" x14ac:dyDescent="0.2">
      <c r="B271" s="16"/>
      <c r="C271" s="16"/>
      <c r="D271" s="16"/>
      <c r="E271" s="16"/>
      <c r="F271" s="16"/>
    </row>
    <row r="272" spans="1:11" customFormat="1" x14ac:dyDescent="0.2">
      <c r="A272" s="16" t="s">
        <v>235</v>
      </c>
      <c r="B272" s="16"/>
      <c r="C272" s="16"/>
      <c r="D272" s="16"/>
      <c r="E272" s="16"/>
      <c r="F272" s="16"/>
    </row>
  </sheetData>
  <mergeCells count="39">
    <mergeCell ref="C258:J258"/>
    <mergeCell ref="C170:J170"/>
    <mergeCell ref="C178:J178"/>
    <mergeCell ref="C186:J186"/>
    <mergeCell ref="C194:J194"/>
    <mergeCell ref="C202:J202"/>
    <mergeCell ref="C210:J210"/>
    <mergeCell ref="C218:J218"/>
    <mergeCell ref="C226:J226"/>
    <mergeCell ref="C234:J234"/>
    <mergeCell ref="C242:J242"/>
    <mergeCell ref="C250:J250"/>
    <mergeCell ref="C162:J162"/>
    <mergeCell ref="C74:J74"/>
    <mergeCell ref="C82:J82"/>
    <mergeCell ref="C90:J90"/>
    <mergeCell ref="C98:J98"/>
    <mergeCell ref="C106:J106"/>
    <mergeCell ref="C114:J114"/>
    <mergeCell ref="C122:J122"/>
    <mergeCell ref="C130:J130"/>
    <mergeCell ref="C138:J138"/>
    <mergeCell ref="C146:J146"/>
    <mergeCell ref="C154:J154"/>
    <mergeCell ref="A7:K7"/>
    <mergeCell ref="A6:K6"/>
    <mergeCell ref="K1:K5"/>
    <mergeCell ref="C66:J66"/>
    <mergeCell ref="A8:A9"/>
    <mergeCell ref="B8:B9"/>
    <mergeCell ref="C8:C9"/>
    <mergeCell ref="D8:J8"/>
    <mergeCell ref="C10:J10"/>
    <mergeCell ref="C18:J18"/>
    <mergeCell ref="C26:J26"/>
    <mergeCell ref="C34:J34"/>
    <mergeCell ref="C42:J42"/>
    <mergeCell ref="C50:J50"/>
    <mergeCell ref="C58:J58"/>
  </mergeCells>
  <pageMargins left="0.70866141732283472" right="0" top="0.74803149606299213" bottom="0.35433070866141736" header="0.31496062992125984" footer="0.31496062992125984"/>
  <pageSetup paperSize="9" scale="80" pageOrder="overThenDown"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1-программ</vt:lpstr>
      <vt:lpstr>2-программ</vt:lpstr>
      <vt:lpstr>3-программ</vt:lpstr>
      <vt:lpstr>4-программ</vt:lpstr>
      <vt:lpstr>2-тиркеме</vt:lpstr>
      <vt:lpstr>'2-тиркеме'!Заголовки_для_печати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Фомс</dc:creator>
  <cp:lastModifiedBy>user</cp:lastModifiedBy>
  <cp:lastPrinted>2025-04-23T10:11:06Z</cp:lastPrinted>
  <dcterms:created xsi:type="dcterms:W3CDTF">2025-03-28T04:55:19Z</dcterms:created>
  <dcterms:modified xsi:type="dcterms:W3CDTF">2025-04-24T05:33:22Z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2023-04-28T00:00:00Z</vt:filetime>
  </property>
  <property fmtid="{D5CDD505-2E9C-101B-9397-08002B2CF9AE}" pid="3" name="Creator">
    <vt:lpwstr>Microsoft® Excel® 2016</vt:lpwstr>
  </property>
  <property fmtid="{D5CDD505-2E9C-101B-9397-08002B2CF9AE}" pid="4" name="LastSaved">
    <vt:filetime>2025-03-28T00:00:00Z</vt:filetime>
  </property>
  <property fmtid="{D5CDD505-2E9C-101B-9397-08002B2CF9AE}" pid="5" name="Producer">
    <vt:lpwstr>Microsoft® Excel® 2016</vt:lpwstr>
  </property>
</Properties>
</file>