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8285" windowHeight="11565" activeTab="4"/>
  </bookViews>
  <sheets>
    <sheet name="Программа 1" sheetId="1" r:id="rId1"/>
    <sheet name="Программа 2" sheetId="3" r:id="rId2"/>
    <sheet name="Программа 3" sheetId="7" r:id="rId3"/>
    <sheet name="Программа 4" sheetId="8" r:id="rId4"/>
    <sheet name="Приложение 2" sheetId="2" r:id="rId5"/>
    <sheet name="Приложение 3" sheetId="6" r:id="rId6"/>
  </sheets>
  <definedNames>
    <definedName name="_xlnm._FilterDatabase" localSheetId="4" hidden="1">'Приложение 2'!#REF!</definedName>
    <definedName name="_xlnm.Print_Titles" localSheetId="4">'Приложение 2'!$12:$13</definedName>
    <definedName name="_xlnm.Print_Titles" localSheetId="2">'Программа 3'!$13:$13</definedName>
    <definedName name="_xlnm.Print_Area" localSheetId="0">'Программа 1'!$B$1:$H$43</definedName>
    <definedName name="_xlnm.Print_Area" localSheetId="1">'Программа 2'!$B$1:$G$117</definedName>
    <definedName name="_xlnm.Print_Area" localSheetId="2">'Программа 3'!$B$1:$G$113</definedName>
    <definedName name="_xlnm.Print_Area" localSheetId="3">'Программа 4'!$B$1:$G$53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7" i="2" l="1"/>
  <c r="G116" i="2"/>
  <c r="F170" i="2" l="1"/>
  <c r="F231" i="2" l="1"/>
  <c r="F167" i="2"/>
  <c r="F82" i="2"/>
  <c r="F79" i="2"/>
  <c r="F52" i="2"/>
  <c r="F117" i="2" l="1"/>
  <c r="G84" i="3" l="1"/>
  <c r="F84" i="3"/>
  <c r="E84" i="3"/>
  <c r="D84" i="3"/>
  <c r="C84" i="3"/>
  <c r="G71" i="3"/>
  <c r="F71" i="3"/>
  <c r="E71" i="3"/>
  <c r="D71" i="3"/>
  <c r="G63" i="3"/>
  <c r="F63" i="3"/>
  <c r="E63" i="3"/>
  <c r="D63" i="3"/>
  <c r="G29" i="1"/>
  <c r="F29" i="1"/>
  <c r="E29" i="1"/>
  <c r="D29" i="1"/>
  <c r="G21" i="1"/>
  <c r="F21" i="1"/>
  <c r="E21" i="1"/>
  <c r="D21" i="1"/>
  <c r="L117" i="2" l="1"/>
  <c r="K117" i="2"/>
  <c r="J117" i="2"/>
  <c r="I101" i="2"/>
  <c r="I189" i="2" l="1"/>
  <c r="H189" i="2"/>
  <c r="I117" i="2"/>
  <c r="H117" i="2"/>
  <c r="J68" i="2" l="1"/>
  <c r="K68" i="2"/>
  <c r="L68" i="2"/>
  <c r="J76" i="2"/>
  <c r="K76" i="2"/>
  <c r="L76" i="2"/>
  <c r="J84" i="2"/>
  <c r="K84" i="2"/>
  <c r="L84" i="2"/>
  <c r="G154" i="2"/>
  <c r="F29" i="2"/>
  <c r="C21" i="1" l="1"/>
  <c r="G34" i="2"/>
  <c r="I18" i="2"/>
  <c r="F244" i="2"/>
  <c r="G115" i="2" l="1"/>
  <c r="F68" i="2"/>
  <c r="I55" i="2"/>
  <c r="H55" i="2"/>
  <c r="G55" i="2"/>
  <c r="F55" i="2"/>
  <c r="G179" i="2" l="1"/>
  <c r="H179" i="2"/>
  <c r="C53" i="7" s="1"/>
  <c r="I179" i="2"/>
  <c r="D53" i="7" s="1"/>
  <c r="K55" i="2" l="1"/>
  <c r="J55" i="2"/>
  <c r="E46" i="7"/>
  <c r="J179" i="2"/>
  <c r="E53" i="7" s="1"/>
  <c r="G68" i="7"/>
  <c r="F68" i="7"/>
  <c r="C95" i="7"/>
  <c r="E68" i="7"/>
  <c r="D68" i="7"/>
  <c r="C68" i="7"/>
  <c r="D46" i="7"/>
  <c r="C46" i="7"/>
  <c r="F46" i="7" l="1"/>
  <c r="G46" i="7"/>
  <c r="K179" i="2" l="1"/>
  <c r="F53" i="7" s="1"/>
  <c r="L179" i="2"/>
  <c r="G53" i="7" s="1"/>
  <c r="G229" i="2"/>
  <c r="F175" i="2"/>
  <c r="F159" i="2"/>
  <c r="F154" i="2"/>
  <c r="F146" i="2"/>
  <c r="I40" i="2"/>
  <c r="J40" i="2"/>
  <c r="K40" i="2"/>
  <c r="L40" i="2"/>
  <c r="H40" i="2"/>
  <c r="L116" i="2"/>
  <c r="L115" i="2" s="1"/>
  <c r="K116" i="2"/>
  <c r="K115" i="2" s="1"/>
  <c r="J116" i="2"/>
  <c r="J115" i="2" s="1"/>
  <c r="I116" i="2"/>
  <c r="I115" i="2" s="1"/>
  <c r="H116" i="2"/>
  <c r="H115" i="2" s="1"/>
  <c r="F116" i="2"/>
  <c r="F115" i="2" s="1"/>
  <c r="L59" i="2"/>
  <c r="K59" i="2"/>
  <c r="J59" i="2"/>
  <c r="I59" i="2"/>
  <c r="H59" i="2"/>
  <c r="G59" i="2"/>
  <c r="F59" i="2"/>
  <c r="F58" i="2"/>
  <c r="L52" i="2"/>
  <c r="L51" i="2" s="1"/>
  <c r="K52" i="2"/>
  <c r="K51" i="2" s="1"/>
  <c r="J52" i="2"/>
  <c r="J51" i="2" s="1"/>
  <c r="I52" i="2"/>
  <c r="I51" i="2" s="1"/>
  <c r="H52" i="2"/>
  <c r="H51" i="2" s="1"/>
  <c r="G52" i="2"/>
  <c r="G51" i="2" s="1"/>
  <c r="F51" i="2"/>
  <c r="D20" i="8" l="1"/>
  <c r="E20" i="8"/>
  <c r="F20" i="8"/>
  <c r="G20" i="8"/>
  <c r="C20" i="8"/>
  <c r="D95" i="7"/>
  <c r="E95" i="7"/>
  <c r="F95" i="7"/>
  <c r="G95" i="7"/>
  <c r="D88" i="7"/>
  <c r="E88" i="7"/>
  <c r="F88" i="7"/>
  <c r="G88" i="7"/>
  <c r="C88" i="7"/>
  <c r="D81" i="7"/>
  <c r="E81" i="7"/>
  <c r="F81" i="7"/>
  <c r="G81" i="7"/>
  <c r="C81" i="7"/>
  <c r="D74" i="7"/>
  <c r="D77" i="7" s="1"/>
  <c r="E74" i="7"/>
  <c r="E77" i="7" s="1"/>
  <c r="F74" i="7"/>
  <c r="F77" i="7" s="1"/>
  <c r="G74" i="7"/>
  <c r="G77" i="7" s="1"/>
  <c r="C74" i="7"/>
  <c r="D91" i="3"/>
  <c r="E91" i="3"/>
  <c r="F91" i="3"/>
  <c r="G91" i="3"/>
  <c r="C91" i="3"/>
  <c r="D78" i="3"/>
  <c r="E78" i="3"/>
  <c r="F78" i="3"/>
  <c r="F15" i="3" s="1"/>
  <c r="G78" i="3"/>
  <c r="C78" i="3"/>
  <c r="C71" i="3"/>
  <c r="C63" i="3"/>
  <c r="D56" i="3"/>
  <c r="E56" i="3"/>
  <c r="F56" i="3"/>
  <c r="G56" i="3"/>
  <c r="C56" i="3"/>
  <c r="D49" i="3"/>
  <c r="E49" i="3"/>
  <c r="F49" i="3"/>
  <c r="G49" i="3"/>
  <c r="C49" i="3"/>
  <c r="D39" i="3"/>
  <c r="E39" i="3"/>
  <c r="F39" i="3"/>
  <c r="G39" i="3"/>
  <c r="C39" i="3"/>
  <c r="D23" i="3"/>
  <c r="E23" i="3"/>
  <c r="F23" i="3"/>
  <c r="G23" i="3"/>
  <c r="C23" i="3"/>
  <c r="C29" i="1"/>
  <c r="C32" i="1" s="1"/>
  <c r="C15" i="3" l="1"/>
  <c r="D15" i="3"/>
  <c r="C13" i="1"/>
  <c r="E15" i="3"/>
  <c r="C24" i="1"/>
  <c r="F178" i="2" l="1"/>
  <c r="F162" i="2"/>
  <c r="F138" i="2" s="1"/>
  <c r="F130" i="2"/>
  <c r="G58" i="2"/>
  <c r="J18" i="2" l="1"/>
  <c r="G231" i="2"/>
  <c r="G236" i="2" s="1"/>
  <c r="H231" i="2"/>
  <c r="H236" i="2" s="1"/>
  <c r="I231" i="2"/>
  <c r="I236" i="2" s="1"/>
  <c r="J231" i="2"/>
  <c r="J236" i="2" s="1"/>
  <c r="K231" i="2"/>
  <c r="K236" i="2" s="1"/>
  <c r="L231" i="2"/>
  <c r="L236" i="2" s="1"/>
  <c r="G232" i="2"/>
  <c r="H232" i="2"/>
  <c r="I232" i="2"/>
  <c r="J232" i="2"/>
  <c r="K232" i="2"/>
  <c r="L232" i="2"/>
  <c r="G233" i="2"/>
  <c r="H233" i="2"/>
  <c r="I233" i="2"/>
  <c r="J233" i="2"/>
  <c r="K233" i="2"/>
  <c r="L233" i="2"/>
  <c r="G234" i="2"/>
  <c r="G237" i="2" s="1"/>
  <c r="H234" i="2"/>
  <c r="H237" i="2" s="1"/>
  <c r="I234" i="2"/>
  <c r="I237" i="2" s="1"/>
  <c r="J234" i="2"/>
  <c r="J237" i="2" s="1"/>
  <c r="K234" i="2"/>
  <c r="K237" i="2" s="1"/>
  <c r="L234" i="2"/>
  <c r="L237" i="2" s="1"/>
  <c r="F232" i="2"/>
  <c r="F233" i="2"/>
  <c r="F234" i="2"/>
  <c r="F237" i="2" s="1"/>
  <c r="F236" i="2"/>
  <c r="G163" i="2"/>
  <c r="H163" i="2"/>
  <c r="C39" i="7" s="1"/>
  <c r="I163" i="2"/>
  <c r="D39" i="7" s="1"/>
  <c r="J163" i="2"/>
  <c r="E39" i="7" s="1"/>
  <c r="K163" i="2"/>
  <c r="F39" i="7" s="1"/>
  <c r="L163" i="2"/>
  <c r="G39" i="7" s="1"/>
  <c r="G155" i="2"/>
  <c r="H155" i="2"/>
  <c r="C32" i="7" s="1"/>
  <c r="I155" i="2"/>
  <c r="D32" i="7" s="1"/>
  <c r="J155" i="2"/>
  <c r="E32" i="7" s="1"/>
  <c r="K155" i="2"/>
  <c r="F32" i="7" s="1"/>
  <c r="L155" i="2"/>
  <c r="G32" i="7" s="1"/>
  <c r="G147" i="2"/>
  <c r="G146" i="2"/>
  <c r="G143" i="2"/>
  <c r="H147" i="2"/>
  <c r="C22" i="7" s="1"/>
  <c r="I147" i="2"/>
  <c r="D22" i="7" s="1"/>
  <c r="J147" i="2"/>
  <c r="E22" i="7" s="1"/>
  <c r="K147" i="2"/>
  <c r="F22" i="7" s="1"/>
  <c r="L147" i="2"/>
  <c r="G22" i="7" s="1"/>
  <c r="H143" i="2"/>
  <c r="I143" i="2"/>
  <c r="J143" i="2"/>
  <c r="K143" i="2"/>
  <c r="L143" i="2"/>
  <c r="H146" i="2"/>
  <c r="I146" i="2"/>
  <c r="J146" i="2"/>
  <c r="K146" i="2"/>
  <c r="L146" i="2"/>
  <c r="G131" i="2"/>
  <c r="G130" i="2"/>
  <c r="G42" i="2" s="1"/>
  <c r="G127" i="2"/>
  <c r="G39" i="2" s="1"/>
  <c r="H109" i="2"/>
  <c r="I68" i="2"/>
  <c r="G136" i="2"/>
  <c r="H136" i="2"/>
  <c r="I136" i="2"/>
  <c r="J136" i="2"/>
  <c r="K136" i="2"/>
  <c r="L136" i="2"/>
  <c r="G137" i="2"/>
  <c r="H137" i="2"/>
  <c r="I137" i="2"/>
  <c r="J137" i="2"/>
  <c r="K137" i="2"/>
  <c r="L137" i="2"/>
  <c r="F136" i="2"/>
  <c r="F137" i="2"/>
  <c r="G15" i="2"/>
  <c r="H15" i="2"/>
  <c r="I15" i="2"/>
  <c r="J15" i="2"/>
  <c r="K15" i="2"/>
  <c r="L15" i="2"/>
  <c r="G16" i="2"/>
  <c r="H16" i="2"/>
  <c r="I16" i="2"/>
  <c r="J16" i="2"/>
  <c r="K16" i="2"/>
  <c r="L16" i="2"/>
  <c r="G17" i="2"/>
  <c r="H17" i="2"/>
  <c r="I17" i="2"/>
  <c r="J17" i="2"/>
  <c r="K17" i="2"/>
  <c r="L17" i="2"/>
  <c r="G18" i="2"/>
  <c r="H18" i="2"/>
  <c r="K18" i="2"/>
  <c r="L18" i="2"/>
  <c r="F16" i="2"/>
  <c r="F17" i="2"/>
  <c r="F18" i="2"/>
  <c r="F15" i="2"/>
  <c r="G40" i="2"/>
  <c r="G41" i="2"/>
  <c r="H41" i="2"/>
  <c r="I41" i="2"/>
  <c r="J41" i="2"/>
  <c r="K41" i="2"/>
  <c r="L41" i="2"/>
  <c r="F40" i="2"/>
  <c r="F41" i="2"/>
  <c r="F42" i="2"/>
  <c r="F39" i="2"/>
  <c r="G29" i="2"/>
  <c r="I19" i="2" l="1"/>
  <c r="K19" i="2"/>
  <c r="L19" i="2"/>
  <c r="H19" i="2"/>
  <c r="G19" i="2"/>
  <c r="J19" i="2"/>
  <c r="F21" i="2"/>
  <c r="F19" i="2"/>
  <c r="F265" i="2"/>
  <c r="H265" i="2"/>
  <c r="L265" i="2"/>
  <c r="F235" i="2"/>
  <c r="F45" i="2"/>
  <c r="K265" i="2"/>
  <c r="G265" i="2"/>
  <c r="I265" i="2"/>
  <c r="J265" i="2"/>
  <c r="G45" i="2"/>
  <c r="G264" i="2"/>
  <c r="L264" i="2"/>
  <c r="J264" i="2"/>
  <c r="H264" i="2"/>
  <c r="G43" i="2"/>
  <c r="G44" i="2"/>
  <c r="K264" i="2"/>
  <c r="I264" i="2"/>
  <c r="L235" i="2"/>
  <c r="F264" i="2"/>
  <c r="F141" i="2"/>
  <c r="F266" i="2"/>
  <c r="F44" i="2"/>
  <c r="F43" i="2"/>
  <c r="F269" i="2" l="1"/>
  <c r="L109" i="2"/>
  <c r="K109" i="2"/>
  <c r="J109" i="2"/>
  <c r="I109" i="2"/>
  <c r="G109" i="2"/>
  <c r="F109" i="2"/>
  <c r="L101" i="2"/>
  <c r="K101" i="2"/>
  <c r="J101" i="2"/>
  <c r="H101" i="2"/>
  <c r="G101" i="2"/>
  <c r="G99" i="2" s="1"/>
  <c r="F101" i="2"/>
  <c r="L253" i="2"/>
  <c r="K253" i="2"/>
  <c r="J253" i="2"/>
  <c r="I253" i="2"/>
  <c r="G253" i="2"/>
  <c r="F253" i="2"/>
  <c r="F189" i="2"/>
  <c r="G189" i="2"/>
  <c r="J189" i="2"/>
  <c r="K189" i="2"/>
  <c r="L189" i="2"/>
  <c r="F197" i="2"/>
  <c r="G197" i="2"/>
  <c r="H197" i="2"/>
  <c r="I197" i="2"/>
  <c r="J197" i="2"/>
  <c r="K197" i="2"/>
  <c r="L197" i="2"/>
  <c r="L261" i="2"/>
  <c r="L259" i="2" s="1"/>
  <c r="G34" i="8" s="1"/>
  <c r="K261" i="2"/>
  <c r="J261" i="2"/>
  <c r="I261" i="2"/>
  <c r="H261" i="2"/>
  <c r="G261" i="2"/>
  <c r="F261" i="2"/>
  <c r="L178" i="2"/>
  <c r="K178" i="2"/>
  <c r="J178" i="2"/>
  <c r="I178" i="2"/>
  <c r="H178" i="2"/>
  <c r="L175" i="2"/>
  <c r="K175" i="2"/>
  <c r="J175" i="2"/>
  <c r="I175" i="2"/>
  <c r="H175" i="2"/>
  <c r="G175" i="2"/>
  <c r="G178" i="2"/>
  <c r="L162" i="2"/>
  <c r="K162" i="2"/>
  <c r="J162" i="2"/>
  <c r="I162" i="2"/>
  <c r="H162" i="2"/>
  <c r="L159" i="2"/>
  <c r="K159" i="2"/>
  <c r="J159" i="2"/>
  <c r="I159" i="2"/>
  <c r="H159" i="2"/>
  <c r="G162" i="2"/>
  <c r="L58" i="2"/>
  <c r="K58" i="2"/>
  <c r="F30" i="3" s="1"/>
  <c r="J58" i="2"/>
  <c r="E30" i="3" s="1"/>
  <c r="I58" i="2"/>
  <c r="D30" i="3" s="1"/>
  <c r="H58" i="2"/>
  <c r="L55" i="2"/>
  <c r="L130" i="2"/>
  <c r="K130" i="2"/>
  <c r="J130" i="2"/>
  <c r="I130" i="2"/>
  <c r="H130" i="2"/>
  <c r="L127" i="2"/>
  <c r="K127" i="2"/>
  <c r="J127" i="2"/>
  <c r="I127" i="2"/>
  <c r="H127" i="2"/>
  <c r="H39" i="2" s="1"/>
  <c r="G30" i="3" l="1"/>
  <c r="H42" i="2"/>
  <c r="H45" i="2" s="1"/>
  <c r="F98" i="3"/>
  <c r="F14" i="3" s="1"/>
  <c r="D98" i="3"/>
  <c r="D14" i="3" s="1"/>
  <c r="I39" i="2"/>
  <c r="K39" i="2"/>
  <c r="J42" i="2"/>
  <c r="J45" i="2" s="1"/>
  <c r="L42" i="2"/>
  <c r="C98" i="3"/>
  <c r="E98" i="3"/>
  <c r="G98" i="3"/>
  <c r="C30" i="3"/>
  <c r="J39" i="2"/>
  <c r="L39" i="2"/>
  <c r="I42" i="2"/>
  <c r="I45" i="2" s="1"/>
  <c r="K42" i="2"/>
  <c r="K45" i="2" s="1"/>
  <c r="H195" i="2"/>
  <c r="I251" i="2"/>
  <c r="D27" i="8" s="1"/>
  <c r="I259" i="2"/>
  <c r="D34" i="8" s="1"/>
  <c r="L45" i="2" l="1"/>
  <c r="D14" i="8"/>
  <c r="C14" i="3"/>
  <c r="E14" i="3"/>
  <c r="L43" i="2"/>
  <c r="L44" i="2"/>
  <c r="J43" i="2"/>
  <c r="J44" i="2"/>
  <c r="H44" i="2"/>
  <c r="H43" i="2"/>
  <c r="K44" i="2"/>
  <c r="K43" i="2"/>
  <c r="I43" i="2"/>
  <c r="I44" i="2"/>
  <c r="F229" i="2"/>
  <c r="F227" i="2" s="1"/>
  <c r="F221" i="2"/>
  <c r="F219" i="2" s="1"/>
  <c r="F213" i="2"/>
  <c r="F211" i="2" s="1"/>
  <c r="F204" i="2"/>
  <c r="F203" i="2" s="1"/>
  <c r="F123" i="2"/>
  <c r="C52" i="3" l="1"/>
  <c r="E32" i="1"/>
  <c r="F32" i="1"/>
  <c r="G32" i="1"/>
  <c r="E24" i="1"/>
  <c r="F24" i="1"/>
  <c r="G24" i="1"/>
  <c r="E42" i="3"/>
  <c r="F42" i="3"/>
  <c r="G42" i="3"/>
  <c r="E26" i="3"/>
  <c r="F26" i="3"/>
  <c r="G26" i="3"/>
  <c r="C15" i="8" l="1"/>
  <c r="J259" i="2" l="1"/>
  <c r="E34" i="8" s="1"/>
  <c r="E37" i="8" s="1"/>
  <c r="K259" i="2"/>
  <c r="F34" i="8" s="1"/>
  <c r="F37" i="8" s="1"/>
  <c r="J251" i="2"/>
  <c r="K251" i="2"/>
  <c r="J244" i="2"/>
  <c r="J243" i="2" s="1"/>
  <c r="K244" i="2"/>
  <c r="K243" i="2" s="1"/>
  <c r="J235" i="2"/>
  <c r="K235" i="2"/>
  <c r="J204" i="2"/>
  <c r="J203" i="2" s="1"/>
  <c r="K204" i="2"/>
  <c r="K203" i="2" s="1"/>
  <c r="J195" i="2"/>
  <c r="K195" i="2"/>
  <c r="F70" i="7" s="1"/>
  <c r="J187" i="2"/>
  <c r="E61" i="7" s="1"/>
  <c r="K187" i="2"/>
  <c r="F61" i="7" s="1"/>
  <c r="J172" i="2"/>
  <c r="J171" i="2" s="1"/>
  <c r="K172" i="2"/>
  <c r="J131" i="2"/>
  <c r="E101" i="3" s="1"/>
  <c r="K131" i="2"/>
  <c r="J124" i="2"/>
  <c r="J123" i="2" s="1"/>
  <c r="K124" i="2"/>
  <c r="K123" i="2" s="1"/>
  <c r="K107" i="2"/>
  <c r="F80" i="3" s="1"/>
  <c r="J107" i="2"/>
  <c r="E80" i="3" s="1"/>
  <c r="J99" i="2"/>
  <c r="K99" i="2"/>
  <c r="J93" i="2"/>
  <c r="J91" i="2" s="1"/>
  <c r="K93" i="2"/>
  <c r="K91" i="2" s="1"/>
  <c r="J83" i="2"/>
  <c r="K83" i="2"/>
  <c r="J75" i="2"/>
  <c r="K75" i="2"/>
  <c r="J67" i="2"/>
  <c r="K67" i="2"/>
  <c r="J37" i="2"/>
  <c r="K37" i="2"/>
  <c r="J35" i="2"/>
  <c r="K35" i="2"/>
  <c r="J29" i="2"/>
  <c r="K29" i="2"/>
  <c r="J27" i="2"/>
  <c r="K27" i="2"/>
  <c r="J21" i="2"/>
  <c r="K21" i="2"/>
  <c r="E23" i="8"/>
  <c r="F23" i="8"/>
  <c r="E98" i="7"/>
  <c r="F98" i="7"/>
  <c r="E91" i="7"/>
  <c r="F91" i="7"/>
  <c r="E84" i="7"/>
  <c r="F84" i="7"/>
  <c r="E70" i="7"/>
  <c r="E56" i="7"/>
  <c r="F56" i="7"/>
  <c r="F49" i="7"/>
  <c r="E42" i="7"/>
  <c r="F42" i="7"/>
  <c r="E25" i="7"/>
  <c r="F25" i="7"/>
  <c r="F101" i="3"/>
  <c r="E94" i="3"/>
  <c r="F94" i="3"/>
  <c r="E87" i="3"/>
  <c r="F87" i="3"/>
  <c r="E66" i="3"/>
  <c r="F66" i="3"/>
  <c r="E59" i="3"/>
  <c r="F59" i="3"/>
  <c r="E52" i="3"/>
  <c r="F52" i="3"/>
  <c r="E13" i="1"/>
  <c r="E16" i="1" s="1"/>
  <c r="F13" i="1"/>
  <c r="F16" i="1" s="1"/>
  <c r="E27" i="8" l="1"/>
  <c r="E14" i="8" s="1"/>
  <c r="F27" i="8"/>
  <c r="K171" i="2"/>
  <c r="K140" i="2"/>
  <c r="E49" i="7"/>
  <c r="F73" i="3"/>
  <c r="E73" i="3"/>
  <c r="F15" i="7"/>
  <c r="E15" i="7"/>
  <c r="F63" i="7"/>
  <c r="E63" i="7"/>
  <c r="F33" i="3"/>
  <c r="E33" i="3"/>
  <c r="G259" i="2"/>
  <c r="H259" i="2"/>
  <c r="C34" i="8" s="1"/>
  <c r="F259" i="2"/>
  <c r="G251" i="2"/>
  <c r="H251" i="2"/>
  <c r="L251" i="2"/>
  <c r="G27" i="8" s="1"/>
  <c r="G14" i="8" s="1"/>
  <c r="F251" i="2"/>
  <c r="G244" i="2"/>
  <c r="G243" i="2" s="1"/>
  <c r="H244" i="2"/>
  <c r="H243" i="2" s="1"/>
  <c r="I244" i="2"/>
  <c r="I243" i="2" s="1"/>
  <c r="L244" i="2"/>
  <c r="L243" i="2" s="1"/>
  <c r="F243" i="2"/>
  <c r="G227" i="2"/>
  <c r="G213" i="2"/>
  <c r="G211" i="2" s="1"/>
  <c r="H204" i="2"/>
  <c r="I204" i="2"/>
  <c r="L204" i="2"/>
  <c r="G204" i="2"/>
  <c r="G203" i="2" s="1"/>
  <c r="G195" i="2"/>
  <c r="I195" i="2"/>
  <c r="L195" i="2"/>
  <c r="F195" i="2"/>
  <c r="G187" i="2"/>
  <c r="H187" i="2"/>
  <c r="I187" i="2"/>
  <c r="D61" i="7" s="1"/>
  <c r="F187" i="2"/>
  <c r="G172" i="2"/>
  <c r="G171" i="2" s="1"/>
  <c r="H172" i="2"/>
  <c r="H171" i="2" s="1"/>
  <c r="I172" i="2"/>
  <c r="I171" i="2" s="1"/>
  <c r="L172" i="2"/>
  <c r="L171" i="2" s="1"/>
  <c r="F171" i="2"/>
  <c r="G93" i="2"/>
  <c r="H93" i="2"/>
  <c r="I93" i="2"/>
  <c r="L93" i="2"/>
  <c r="F93" i="2"/>
  <c r="F91" i="2" s="1"/>
  <c r="G84" i="2"/>
  <c r="H84" i="2"/>
  <c r="I84" i="2"/>
  <c r="G76" i="2"/>
  <c r="H76" i="2"/>
  <c r="I76" i="2"/>
  <c r="F76" i="2"/>
  <c r="G68" i="2"/>
  <c r="H68" i="2"/>
  <c r="G21" i="2"/>
  <c r="H21" i="2"/>
  <c r="I21" i="2"/>
  <c r="G37" i="2"/>
  <c r="H37" i="2"/>
  <c r="I37" i="2"/>
  <c r="L37" i="2"/>
  <c r="F37" i="2"/>
  <c r="H29" i="2"/>
  <c r="I29" i="2"/>
  <c r="L29" i="2"/>
  <c r="H124" i="2"/>
  <c r="I124" i="2"/>
  <c r="L124" i="2"/>
  <c r="G124" i="2"/>
  <c r="G123" i="2" s="1"/>
  <c r="L187" i="2"/>
  <c r="F30" i="8" l="1"/>
  <c r="F14" i="8"/>
  <c r="C27" i="8"/>
  <c r="C14" i="8" s="1"/>
  <c r="G61" i="7"/>
  <c r="G15" i="7" s="1"/>
  <c r="C61" i="7"/>
  <c r="C15" i="7" s="1"/>
  <c r="E30" i="8"/>
  <c r="F179" i="2"/>
  <c r="F163" i="2"/>
  <c r="D15" i="7"/>
  <c r="L21" i="2"/>
  <c r="G235" i="2"/>
  <c r="H235" i="2"/>
  <c r="I235" i="2"/>
  <c r="L203" i="2"/>
  <c r="I203" i="2"/>
  <c r="H203" i="2"/>
  <c r="L131" i="2"/>
  <c r="I131" i="2"/>
  <c r="H131" i="2"/>
  <c r="F131" i="2"/>
  <c r="L123" i="2"/>
  <c r="I123" i="2"/>
  <c r="H123" i="2"/>
  <c r="L107" i="2"/>
  <c r="I107" i="2"/>
  <c r="H107" i="2"/>
  <c r="G107" i="2"/>
  <c r="F107" i="2"/>
  <c r="L99" i="2"/>
  <c r="G15" i="3" s="1"/>
  <c r="I99" i="2"/>
  <c r="H99" i="2"/>
  <c r="F99" i="2"/>
  <c r="L91" i="2"/>
  <c r="I91" i="2"/>
  <c r="H91" i="2"/>
  <c r="G91" i="2"/>
  <c r="L83" i="2"/>
  <c r="I83" i="2"/>
  <c r="H83" i="2"/>
  <c r="G83" i="2"/>
  <c r="F83" i="2"/>
  <c r="L75" i="2"/>
  <c r="I75" i="2"/>
  <c r="H75" i="2"/>
  <c r="G75" i="2"/>
  <c r="F75" i="2"/>
  <c r="L67" i="2"/>
  <c r="I67" i="2"/>
  <c r="H67" i="2"/>
  <c r="G67" i="2"/>
  <c r="F67" i="2"/>
  <c r="G35" i="2"/>
  <c r="H35" i="2"/>
  <c r="I35" i="2"/>
  <c r="L35" i="2"/>
  <c r="F35" i="2"/>
  <c r="G27" i="2"/>
  <c r="H27" i="2"/>
  <c r="I27" i="2"/>
  <c r="L27" i="2"/>
  <c r="F27" i="2"/>
  <c r="G33" i="3" l="1"/>
  <c r="G14" i="3"/>
  <c r="D15" i="8"/>
  <c r="G37" i="8"/>
  <c r="D37" i="8"/>
  <c r="C37" i="8"/>
  <c r="G30" i="8"/>
  <c r="D30" i="8"/>
  <c r="C30" i="8"/>
  <c r="G23" i="8"/>
  <c r="D23" i="8"/>
  <c r="C23" i="8"/>
  <c r="C17" i="8"/>
  <c r="G98" i="7"/>
  <c r="D98" i="7"/>
  <c r="C98" i="7"/>
  <c r="G91" i="7"/>
  <c r="D91" i="7"/>
  <c r="C91" i="7"/>
  <c r="G84" i="7"/>
  <c r="D84" i="7"/>
  <c r="C84" i="7"/>
  <c r="C77" i="7"/>
  <c r="G70" i="7"/>
  <c r="D70" i="7"/>
  <c r="C70" i="7"/>
  <c r="G63" i="7"/>
  <c r="D63" i="7"/>
  <c r="C63" i="7"/>
  <c r="G56" i="7"/>
  <c r="D56" i="7"/>
  <c r="C56" i="7"/>
  <c r="G49" i="7"/>
  <c r="D49" i="7"/>
  <c r="C49" i="7"/>
  <c r="G42" i="7"/>
  <c r="D42" i="7"/>
  <c r="G25" i="7"/>
  <c r="D25" i="7"/>
  <c r="C25" i="7"/>
  <c r="G101" i="3"/>
  <c r="D101" i="3"/>
  <c r="C101" i="3"/>
  <c r="G94" i="3"/>
  <c r="D94" i="3"/>
  <c r="C94" i="3"/>
  <c r="G87" i="3"/>
  <c r="D87" i="3"/>
  <c r="C87" i="3"/>
  <c r="G80" i="3"/>
  <c r="D80" i="3"/>
  <c r="C80" i="3"/>
  <c r="G73" i="3"/>
  <c r="D73" i="3"/>
  <c r="C73" i="3"/>
  <c r="G66" i="3"/>
  <c r="D66" i="3"/>
  <c r="C66" i="3"/>
  <c r="G59" i="3"/>
  <c r="D59" i="3"/>
  <c r="C59" i="3"/>
  <c r="G52" i="3"/>
  <c r="D52" i="3"/>
  <c r="D42" i="3"/>
  <c r="C42" i="3"/>
  <c r="D13" i="1"/>
  <c r="G13" i="1"/>
  <c r="G15" i="8" l="1"/>
  <c r="E15" i="8"/>
  <c r="D33" i="3"/>
  <c r="C33" i="3"/>
  <c r="C26" i="3"/>
  <c r="F15" i="8" l="1"/>
  <c r="F17" i="8" s="1"/>
  <c r="E17" i="8"/>
  <c r="D17" i="8"/>
  <c r="G17" i="8"/>
  <c r="D32" i="1"/>
  <c r="D24" i="1"/>
  <c r="D26" i="3" l="1"/>
  <c r="D16" i="1" l="1"/>
  <c r="G16" i="1"/>
  <c r="C16" i="1"/>
  <c r="C17" i="3" l="1"/>
  <c r="E17" i="3" l="1"/>
  <c r="F17" i="3"/>
  <c r="D17" i="3"/>
  <c r="G17" i="3" l="1"/>
  <c r="G159" i="2" l="1"/>
  <c r="C42" i="7" s="1"/>
  <c r="K154" i="2"/>
  <c r="K138" i="2" s="1"/>
  <c r="G138" i="2"/>
  <c r="G266" i="2" s="1"/>
  <c r="I154" i="2"/>
  <c r="I138" i="2" s="1"/>
  <c r="I141" i="2" s="1"/>
  <c r="L140" i="2"/>
  <c r="H140" i="2"/>
  <c r="I140" i="2"/>
  <c r="L154" i="2"/>
  <c r="L138" i="2" s="1"/>
  <c r="L266" i="2" s="1"/>
  <c r="J154" i="2"/>
  <c r="J138" i="2" s="1"/>
  <c r="H154" i="2"/>
  <c r="H138" i="2" s="1"/>
  <c r="J140" i="2"/>
  <c r="G151" i="2"/>
  <c r="G140" i="2"/>
  <c r="K151" i="2"/>
  <c r="J151" i="2"/>
  <c r="H151" i="2"/>
  <c r="L151" i="2"/>
  <c r="I151" i="2"/>
  <c r="C14" i="7" l="1"/>
  <c r="K135" i="2"/>
  <c r="K263" i="2" s="1"/>
  <c r="K268" i="2" s="1"/>
  <c r="J135" i="2"/>
  <c r="J263" i="2" s="1"/>
  <c r="J268" i="2" s="1"/>
  <c r="D14" i="7"/>
  <c r="D17" i="7" s="1"/>
  <c r="D35" i="7"/>
  <c r="G14" i="7"/>
  <c r="G17" i="7" s="1"/>
  <c r="G35" i="7"/>
  <c r="I135" i="2"/>
  <c r="I263" i="2" s="1"/>
  <c r="I268" i="2" s="1"/>
  <c r="L135" i="2"/>
  <c r="L263" i="2" s="1"/>
  <c r="L268" i="2" s="1"/>
  <c r="H135" i="2"/>
  <c r="H263" i="2" s="1"/>
  <c r="H268" i="2" s="1"/>
  <c r="F35" i="7"/>
  <c r="F14" i="7"/>
  <c r="F17" i="7" s="1"/>
  <c r="G135" i="2"/>
  <c r="G263" i="2" s="1"/>
  <c r="G268" i="2" s="1"/>
  <c r="I139" i="2"/>
  <c r="H141" i="2"/>
  <c r="H139" i="2" s="1"/>
  <c r="H266" i="2"/>
  <c r="L269" i="2"/>
  <c r="L141" i="2"/>
  <c r="L139" i="2" s="1"/>
  <c r="K266" i="2"/>
  <c r="K269" i="2" s="1"/>
  <c r="K141" i="2"/>
  <c r="K139" i="2" s="1"/>
  <c r="J141" i="2"/>
  <c r="J139" i="2" s="1"/>
  <c r="J266" i="2"/>
  <c r="J269" i="2" s="1"/>
  <c r="G141" i="2"/>
  <c r="G139" i="2" s="1"/>
  <c r="G269" i="2"/>
  <c r="I266" i="2"/>
  <c r="K267" i="2" l="1"/>
  <c r="C17" i="7"/>
  <c r="C35" i="7"/>
  <c r="E35" i="7"/>
  <c r="E14" i="7"/>
  <c r="E17" i="7" s="1"/>
  <c r="J267" i="2"/>
  <c r="I269" i="2"/>
  <c r="I267" i="2" s="1"/>
  <c r="G267" i="2"/>
  <c r="H269" i="2"/>
  <c r="H267" i="2" s="1"/>
  <c r="L267" i="2"/>
  <c r="F143" i="2"/>
  <c r="F135" i="2" s="1"/>
  <c r="F147" i="2"/>
  <c r="F151" i="2"/>
  <c r="F155" i="2"/>
  <c r="F140" i="2" l="1"/>
  <c r="F139" i="2" s="1"/>
  <c r="F263" i="2" l="1"/>
  <c r="F268" i="2" s="1"/>
  <c r="F267" i="2" s="1"/>
</calcChain>
</file>

<file path=xl/comments1.xml><?xml version="1.0" encoding="utf-8"?>
<comments xmlns="http://schemas.openxmlformats.org/spreadsheetml/2006/main">
  <authors>
    <author>Автор</author>
  </authors>
  <commentList>
    <comment ref="F7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 6 прелож Законе на 2025г. Стоит сумма   46073,1тыс.сом исполнение бюдж.нету
</t>
        </r>
      </text>
    </comment>
  </commentList>
</comments>
</file>

<file path=xl/sharedStrings.xml><?xml version="1.0" encoding="utf-8"?>
<sst xmlns="http://schemas.openxmlformats.org/spreadsheetml/2006/main" count="703" uniqueCount="254">
  <si>
    <t>Приложение 1</t>
  </si>
  <si>
    <t>к Инструкции по формированию,</t>
  </si>
  <si>
    <t>рассмотрению и исполнению</t>
  </si>
  <si>
    <t>среднесрочных стратегий</t>
  </si>
  <si>
    <t>бюджетных расходов</t>
  </si>
  <si>
    <t>Краткое обоснование новой инициативы (необходимость и общественная полезность, ссылка на стратегию национального уровня/инициативу Президента, Кабинета Министров, отраслевую статегию развития)</t>
  </si>
  <si>
    <t>Наименование и код бюджетной программы</t>
  </si>
  <si>
    <t>Средства финансирования</t>
  </si>
  <si>
    <t>1. Бюджетные средства</t>
  </si>
  <si>
    <t>2. Специальные средства</t>
  </si>
  <si>
    <t>3. Государственные инвестиции</t>
  </si>
  <si>
    <t>Индикаторы результативности:</t>
  </si>
  <si>
    <t>АНАЛИЗ</t>
  </si>
  <si>
    <t>Приложение 2</t>
  </si>
  <si>
    <t>финансирования бюджетных программ</t>
  </si>
  <si>
    <t>Код ПР</t>
  </si>
  <si>
    <t>Код ИН</t>
  </si>
  <si>
    <t>Бюджетные программы/                    Бюджетные меры</t>
  </si>
  <si>
    <t>Финансирование (по программам/мерам) (тыс.сомов)</t>
  </si>
  <si>
    <t>2024 год</t>
  </si>
  <si>
    <t>2025 год</t>
  </si>
  <si>
    <t>Ожидаемые результаты</t>
  </si>
  <si>
    <t>001</t>
  </si>
  <si>
    <t>Бюджетные средства</t>
  </si>
  <si>
    <t>Средства, аккумулируемые на специальных счетах</t>
  </si>
  <si>
    <t>Государственные инвестиции (внешнее финансирование)</t>
  </si>
  <si>
    <t>Внебюджетные источники</t>
  </si>
  <si>
    <t>Всего по программе "Управление и администрирование", из них</t>
  </si>
  <si>
    <t>- из республиканского бюджета</t>
  </si>
  <si>
    <t>- из внебюджетных источников</t>
  </si>
  <si>
    <t>002</t>
  </si>
  <si>
    <t>003</t>
  </si>
  <si>
    <t>004</t>
  </si>
  <si>
    <t>Программа 1. Управление и администрирование</t>
  </si>
  <si>
    <t>Индикатор 1. Охват населения обязательным медицинским страхованием (%)</t>
  </si>
  <si>
    <t xml:space="preserve">Программа 2. Предоставление услуг первичной медико-санитарной помощи </t>
  </si>
  <si>
    <t>2. Специальные средства (в т.ч. сооплата)</t>
  </si>
  <si>
    <t>Программа 3. Предоставление услуг организациями здравоохранения на стационарном уровне</t>
  </si>
  <si>
    <t>183</t>
  </si>
  <si>
    <t>Приложение 3</t>
  </si>
  <si>
    <t>ПЕРЕЧЕНЬ</t>
  </si>
  <si>
    <t>документов, прилагаемых  к проекту ССБР</t>
  </si>
  <si>
    <t>1.</t>
  </si>
  <si>
    <t>2.</t>
  </si>
  <si>
    <t>3.</t>
  </si>
  <si>
    <t xml:space="preserve">Текст проекта ССБР. </t>
  </si>
  <si>
    <t>Приложение 1. Анализ финансирования бюджетных программ.</t>
  </si>
  <si>
    <t>Протокол общественного обсуждения проекта ССБР.</t>
  </si>
  <si>
    <t xml:space="preserve">Институциональное усиление Фонда ОМС в качестве Единого плательщика. Координирующее и организационное воздействие на реализацию других программ.    </t>
  </si>
  <si>
    <t>Краткое обоснование инициативы (необходимость и общественная полезность, ссылка на стратегию национального уровня/инициативу Президента, Кабинета Министров, отраслевую статегию развития)</t>
  </si>
  <si>
    <t xml:space="preserve">Средства финансирования </t>
  </si>
  <si>
    <t>1. Бюджетные средства всего</t>
  </si>
  <si>
    <t>Администрирование на региональном уровне</t>
  </si>
  <si>
    <t>Итого всего по Программе 1:</t>
  </si>
  <si>
    <t>Итого по бюджетной мере 01:</t>
  </si>
  <si>
    <t>Итого по бюджетной мере 02:</t>
  </si>
  <si>
    <t>Наименование бюджетной меры 02</t>
  </si>
  <si>
    <t>Наименование бюджетной меры 01</t>
  </si>
  <si>
    <t>Раннее выявление, диагностика заболеваний, повышение качества и эффективности предоставления медицинской и профилактической помощи на уровне первичной медико-санитарной помощи</t>
  </si>
  <si>
    <t>Итого всего по Программе 2:</t>
  </si>
  <si>
    <t>Наименование новой бюджетной меры 01</t>
  </si>
  <si>
    <t>Обеспечение доступности экстренной (скорой) медицинской помощи населению республики</t>
  </si>
  <si>
    <t>Индикатор 1. Процент соответствия количества фактически функционирующих бригад СМП к утвержденному количеству (%)</t>
  </si>
  <si>
    <t>Наименование новой бюджетной меры 02</t>
  </si>
  <si>
    <t>Обеспечение доступности базовых медицинских услуг на уровне первичной медико-санитарной помощи населению республики</t>
  </si>
  <si>
    <t>Управление и администрирование отрасли на центральном уровне</t>
  </si>
  <si>
    <t>Наименование новой бюджетной меры 03</t>
  </si>
  <si>
    <t>Обеспечение доступности стоматологической помощи населению в рамках Программы государственных гарантий по обеспечению граждан медико-санитарной помощью (далее-Программа государственных гарантий)</t>
  </si>
  <si>
    <t>Наименование новой бюджетной меры 04</t>
  </si>
  <si>
    <t>Обеспечение доступности медицинской помощи по борьбе с туберкулезом, оказываемой организациями первичной медико-санитарной помощи</t>
  </si>
  <si>
    <t>Итого по бюджетной мере 03:</t>
  </si>
  <si>
    <t>Итого по бюджетной мере 04:</t>
  </si>
  <si>
    <t>Индикатор 1. Количество случаев  туберкулеза, с успешным завершением  лечения на амбулаторном уровне в пилотных ОЗ ПМСП   (ед.)</t>
  </si>
  <si>
    <t>Наименование новой бюджетной меры 05</t>
  </si>
  <si>
    <t>Обеспечение доступа населения республики к льготному лекарственному обеспечению по Программе государственных гарантий (онкологическим больным в терминальной стадии; больным параноидной шизофренией и хроническими бредовыми расстройствами; аффективными расстройствами различного генеза; больным эпилепсией; больным бронхиальной астмой)</t>
  </si>
  <si>
    <t>Индикатор 1. Уровень возмещения реализованных лекарств по рецептам ПГГ на амбулаторном  уровне  (%)</t>
  </si>
  <si>
    <t>Итого по бюджетной мере 05:</t>
  </si>
  <si>
    <t>Обеспечение доступа застрахованного населения республики к льготному лекарственному обеспечению по обязательному медицинскому страхованию</t>
  </si>
  <si>
    <t>Индикатор 1. Уровень возмещения реализованных лекарств по рецептам ОМС на амбулаторном  уровне  (%)</t>
  </si>
  <si>
    <t>Наименование новой бюджетной меры 07</t>
  </si>
  <si>
    <t>Итого по бюджетной мере 07:</t>
  </si>
  <si>
    <t>Оказание населению платных медицинских услуг сверх объема Программы государственных гарантий</t>
  </si>
  <si>
    <t>Индикатор 1. Процент фактического исполнения к утвержденному плану (%)</t>
  </si>
  <si>
    <t>Наименование новой бюджетной меры 08</t>
  </si>
  <si>
    <t>Оказание немедицинских и иных услуг организациями здравоохранения, работающими в системе Единого плательщика</t>
  </si>
  <si>
    <t>Итого по бюджетной мере 08:</t>
  </si>
  <si>
    <t>Наименование новой бюджетной меры 09</t>
  </si>
  <si>
    <t>Улучшение качества предоставления медицинской помощи населению путем стимулирования групп семейных врачей за достижение целевых показателей качества деятельности (мероприятия Программы, ориентированной на результат (ПОР))</t>
  </si>
  <si>
    <t>Индикатор 1. Доля ОЗ ПМСП, которым были произведены выплаты по результатам оценки качества с использованием оценочной карты (%)</t>
  </si>
  <si>
    <t>Итого по бюджетной мере 09:</t>
  </si>
  <si>
    <t>Наименование новой бюджетной меры 10</t>
  </si>
  <si>
    <t>Обеспечение материального стимулирования работников системы здравоохранения путем повышения оплаты труда</t>
  </si>
  <si>
    <t>Итого по бюджетной мере 10:</t>
  </si>
  <si>
    <t>Индикатор 1. Процент освоения средств (%)</t>
  </si>
  <si>
    <t>Наименование новой бюджетной меры 11</t>
  </si>
  <si>
    <t>Обеспечение доступности специализированной психиатрической помощи, оказываемой организациями первичной медико-санитарной помощи</t>
  </si>
  <si>
    <t>Итого по бюджетной мере 11:</t>
  </si>
  <si>
    <t>Индикатор 1. Количество управляемых случаев психических расстройств на амбулаторном уровне в пилотных ОЗ ПМСП   (ед.)</t>
  </si>
  <si>
    <t>Повышение качества и эффективности предоставления гарантированной медицинской помощи на стационарном уровне в рамках Программы государственных гарантий</t>
  </si>
  <si>
    <t>Итого всего по Программе 3:</t>
  </si>
  <si>
    <t>Обеспечение доступности медицинских услуг населению республики на уровне стационарной помощи в рамках Программы государственных гарантий</t>
  </si>
  <si>
    <t>Индикатор 1. Доля   населения, получившего лечение по социальным льготам (%)</t>
  </si>
  <si>
    <t>Индикатор 2. Доля детей,получивших лечение в отделениях краткосрочного пребывания, к общему количеству пролеченных детей в общепрофильных стационарах(%)</t>
  </si>
  <si>
    <t>Индикатор 3. Соотношение фактически пролеченных случаев к плану базового года (%)</t>
  </si>
  <si>
    <t>Индикатор 4. Доля   населения, получивших льготное лечение по медицинским показаниям    (%)</t>
  </si>
  <si>
    <t>Обеспечение доступности медицинской помощи по борьбе с туберкулезом, оказываемой организациями здравоохранения стационарного уровня</t>
  </si>
  <si>
    <t>Индикатор 1. Соотношение фактически пролеченных случаев к плану базового года (%)</t>
  </si>
  <si>
    <t>Обеспечение доступности медицинских услуг на уровне специализированной онкологической и гематологической помощи</t>
  </si>
  <si>
    <t xml:space="preserve">Обеспечение доступности медицинских услуг на уровне специализированной кардиохирургической помощи </t>
  </si>
  <si>
    <t>Обеспечение доступности медицинских услуг на уровне специализированной психиатрической помощи</t>
  </si>
  <si>
    <t>Индикатор 1. Количество ОЗ стационарного уровня, в которых проведена оценка качества с использованием Оценочной карты  (абс.число)</t>
  </si>
  <si>
    <t>Индикатор 1. Исполнение бюджета по целевым средствам (%)</t>
  </si>
  <si>
    <t>Мероприятия по проекту "Караван здоровья"</t>
  </si>
  <si>
    <t>Мероприятия по проекту Азиатского банка развития</t>
  </si>
  <si>
    <t>Мероприятия по проекту Всемирного банка</t>
  </si>
  <si>
    <t>Итого всего по Программе 4:</t>
  </si>
  <si>
    <t>Обеспечение доступа к льготному гемодиализному лечению остронуждающихся пациентов с терминальной стадией хронической почечной недостаточности пятой стадии</t>
  </si>
  <si>
    <t>Индикатор 1. Количество пациентов с терминальной стадией хронической почечной недостаточности, получающих платное лечение в частных медицинских центрах и ожидающих перевода на полный бюджетный гемодиализ в государственных организациях здравоохранения, а также в целях сокращения бремени затрат пациентами при получении услуг гемодиализа   (чел.)</t>
  </si>
  <si>
    <t>Индикатор 1. Доля обеспечения финансовой стабильности в объеме не менее месячного финансирования от общего объема средств, направляемых на финансирование медицинских и профилактических услуг, предоставляемых организациями здравоохранения (%)</t>
  </si>
  <si>
    <t>Обеспечение финансовой устойчивости и надлежащего функционирования организаций здравоохранения (формирование страхового запаса)</t>
  </si>
  <si>
    <t>Поддержка, развитие и материально-техническое оснащение организаций здравоохранения</t>
  </si>
  <si>
    <t>Индикатор 1. Доля, направляемая на поддержку и развитие здравоохранения для организаций здравоохранения (%)</t>
  </si>
  <si>
    <t>Наименование бюджетной меры 09</t>
  </si>
  <si>
    <t>Бюджетная мера 01. Управление и администрирование отрасли на центральном уровне</t>
  </si>
  <si>
    <t>Бюджетная мера 02. Администрирование на региональном уровне</t>
  </si>
  <si>
    <t>Бюджетная мера 01. Обеспечение доступности экстренной (скорой) медицинской помощи населению республики</t>
  </si>
  <si>
    <t>Всего по мере "Управление и администрирование отрасли на центральном уровне", из них</t>
  </si>
  <si>
    <t>Всего по мере "Администрирование на региональном уровне", из них</t>
  </si>
  <si>
    <t>Всего по мере "Обеспечение доступности экстренной (скорой0 медицинской помощи населению республики", из них</t>
  </si>
  <si>
    <t>Всего по программе "Предоставление услуг первичной медико-санитарной помощи", из них</t>
  </si>
  <si>
    <t>Бюджетная мера 02. Обеспечение доступности базовых медицинских услуг на уровне первичной медико-санитарной помощи населению республики</t>
  </si>
  <si>
    <t>Всего по мере "Обеспечение доступности базовых медицинских услуг на уровне первичной медико-санитарной помощи населению республики", из них</t>
  </si>
  <si>
    <t>Бюджетная мера 03. Обеспечение доступности стоматологической помощи населению в рамках Программы государственных гарантий по обеспечению граждан медико-санитарной помощью (далее-Программа государственных гарантий)</t>
  </si>
  <si>
    <t>Всего по мере "Обеспечение доступности стоматологической помощи населению в рамках Программы государственных гарантий по обеспечению граждан медико-санитарной помощью", из них</t>
  </si>
  <si>
    <t>Бюджетная мера 04. Обеспечение доступности медицинской помощи по борьбе с туберкулезом, оказываемой организациями первичной медико-санитарной помощи</t>
  </si>
  <si>
    <t>Всего по мере "Обеспечение доступности медицинской помощи по борьбе с туберкулезом, оказываемой организациями первичной медико-санитарной помощи", из них</t>
  </si>
  <si>
    <t>Бюджетная мера 05. Обеспечение доступа населения республики к льготному лекарственному обеспечению по Программе государственных гарантий (онкологическим больным в терминальной стадии; больным параноидной шизофренией и хроническими бредовыми расстройствами; аффектными расстройствами различного генеза; больным эпилепсией; больным бронхиальной астмой)</t>
  </si>
  <si>
    <t>Всего по мере "Обеспечение доступа населения республики к льготному лекарственному обеспечению по Программе государственных гарантий (онкологическим больным в терминальной стадии; больным параноидной шизофренией и хроническими бредовыми расстройствами; аффектными расстройствами различного генеза; больным эпилепсией; больным бронхиальной астмой)", из них</t>
  </si>
  <si>
    <t>Бюджетная мера 06. Обеспечение доступа застрахованного населения республики к льготному лекарственному обеспечению по обязательному медицинскому страхованию</t>
  </si>
  <si>
    <t>Всего по мере "Обеспечение доступа застрахованного населения республики к льготному лекарственному обеспечению по обязательному медицинскому страхованию", из них</t>
  </si>
  <si>
    <t>Бюджетная мера 07. Оказание населению платных медицинских услуг сверх объема Программы государственных гарантий</t>
  </si>
  <si>
    <t>Всего по мере "Оказание населению платных медицинских услуг сверх объема Программы государственных гарантий", из них</t>
  </si>
  <si>
    <t>Бюджетная мера 08. Оказание немедицинских и иных услуг организациями здравоохранения, работающими в системе Единого плательщика</t>
  </si>
  <si>
    <t>Всего по мере "Оказание немедицинских и иных услуг организациями здравоохранения, работающими в системе Единого плательщика", из них</t>
  </si>
  <si>
    <t>Бюджетная мера 09. Улучшение качества предоставления медицинской помощи населению путем стимулирования групп семейных врачей за достижение целевых показателей качества деятельности (мероприятия Программы, ориентированной на результат (ПОР))</t>
  </si>
  <si>
    <t>Всего по мере "Улучшение качества предоставления медицинской помощи населению путем стимулирования групп семейных врачей за достижение целевых показателей качества деятельности (мероприятия Программы, ориентированной на результат (ПОР))", из них</t>
  </si>
  <si>
    <t>Бюджетная мера 10. Обеспечение материального стимулирования работников системы здравоохранения путем повышения оплаты труда</t>
  </si>
  <si>
    <t>Всего по мере "Обеспечение материального стимулирования работников системы здравоохранения путем повышения оплаты труда", из них</t>
  </si>
  <si>
    <t>Бюджетная мера 11. Обеспечение доступности специализированной психиатрической помощи, оказываемой организациями первичной медико-санитарной помощи</t>
  </si>
  <si>
    <t>Всего по мере "Обеспечение доступности специализированной психиатрической помощи, оказываемой организациями первичной медико-санитарной помощи", из них</t>
  </si>
  <si>
    <t>Бюджетная мера 01. Обеспечение доступности медицинских услуг населению республики на уровне стационарной помощи в рамках Программы государственных гарантий</t>
  </si>
  <si>
    <t>Всего по мере "Обеспечение доступности медицинских услуг населению республики на уровне стационарной помощи в рамках Программы государственных гарантий", из них</t>
  </si>
  <si>
    <t>Бюджетная мера 02. Обеспечение доступности медицинской помощи по борьбе с туберкулезом, оказываемой организациями здравоохранения стационарного уровня</t>
  </si>
  <si>
    <t>Всего по мере "Обеспечение доступности медицинской помощи по борьбе с туберкулезом, оказываемой организациями здравоохранения стационарного уровня", из них</t>
  </si>
  <si>
    <t>Бюджетная мера 03. Обеспечение доступности медицинских услуг на уровне специализированной онкологической и гематологической помощи</t>
  </si>
  <si>
    <t>Всего по мере "Обеспечение доступности медицинских услуг на уровне специализированной онкологической и гематологической помощи", из них</t>
  </si>
  <si>
    <t>Бюджетная мера 04. Обеспечение доступности медицинских услуг на уровне специализированной кардиохирургической помощи</t>
  </si>
  <si>
    <t>Всего по мере "Обеспечение доступности медицинских услуг на уровне специализированной кардиохирургической помощи", из них</t>
  </si>
  <si>
    <t>Бюджетная мера 05. Обеспечение доступности медицинских услуг на уровне специализированной психиатрической помощи</t>
  </si>
  <si>
    <t>Всего по мере "Обеспечение доступности медицинских услуг на уровне специализированной психиатрической помощи", из них</t>
  </si>
  <si>
    <t>Бюджетная мера 06. Оказание населению платных медицинских услуг сверх объема Программы государственных гарантий</t>
  </si>
  <si>
    <t>Всего по мере " Оказание населению платных медицинских услуг сверх объема Программы государственных гарантий", из них</t>
  </si>
  <si>
    <t>Бюджетная мера 07. Оказание немедицинских и иных услуг организациями здравоохранения, работающими в системе Единого плательщика</t>
  </si>
  <si>
    <t>Бюджетная мера 08. Обеспечение материального стимулирования работников системы здравоохранения путем повышения оплаты труда</t>
  </si>
  <si>
    <t>Бюджетная мера 09. Мероприятия по проекту "Караван здоровья"</t>
  </si>
  <si>
    <t>Всего по мере "Мероприятия по проекту "Караван здоровья"", из них</t>
  </si>
  <si>
    <t>Бюджетная мера 10. Мероприятия по проекту Азиатского банка развития</t>
  </si>
  <si>
    <t>Всего по мере "Мероприятия по проекту Азиатского банка развития", из них</t>
  </si>
  <si>
    <t>Бюджетная мера 11. Мероприятия по проекту Всемирного банка</t>
  </si>
  <si>
    <t>Всего по мере "Всемирного банка", из них</t>
  </si>
  <si>
    <t>Бюджетная мера 01. Обеспечение доступа к льготному гемодиализному лечению остронуждающихся пациентов с терминальной стадией хронической почечной недостаточночти пятой стадии</t>
  </si>
  <si>
    <t>Всего по мере "Обеспечение доступа к льготному гемодиализному лечению остронуждающихся пациентов с терминальной стадией хронической почечной недостаточночти пятой стадии", из них</t>
  </si>
  <si>
    <t>Бюджетная мера 02.  Обеспечение финансовой устойчивости и надлежащего функционирования организаций здравоохранения (формирование страхового запаса)</t>
  </si>
  <si>
    <t>Всего по мере "Обеспечение финансовой устойчивости и надлежащего функционирования организаций здравоохранения (формирование страхового запаса)", из них</t>
  </si>
  <si>
    <t xml:space="preserve">Бюджетная мера 03.  Поддержка, развитие и материально-техническое оснащение организаций здравоохранения </t>
  </si>
  <si>
    <t>Всего по мере "Поддержка, развитие и материально-техническое оснащение организаций здравоохранения ", из них</t>
  </si>
  <si>
    <r>
      <rPr>
        <b/>
        <sz val="12"/>
        <color theme="1"/>
        <rFont val="Times New Roman"/>
        <family val="1"/>
        <charset val="204"/>
      </rPr>
      <t>Программа 1.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Управление и администрирование</t>
    </r>
    <r>
      <rPr>
        <sz val="12"/>
        <color theme="1"/>
        <rFont val="Times New Roman"/>
        <family val="1"/>
        <charset val="204"/>
      </rPr>
      <t>.                                                                                                                                                  Цель программы: институциональное уисление Фонда обязательного медицинского страхования при Министерстве здравоохранения Кыргызской Республики (далее - Фонд обязательного медицинского страхования) в качестве Единого плательщика. Координирующее и организационное воздействие на реализацию других программ</t>
    </r>
  </si>
  <si>
    <t>Всего по Программам 1-4, из них</t>
  </si>
  <si>
    <t>Итого по Программам 1-4</t>
  </si>
  <si>
    <t>Полный охват населения обязательным медицинским страхованием</t>
  </si>
  <si>
    <t>Оказание своевременного координирующего воздействия на реализуемые программы</t>
  </si>
  <si>
    <r>
      <rPr>
        <b/>
        <sz val="12"/>
        <color theme="1"/>
        <rFont val="Times New Roman"/>
        <family val="1"/>
        <charset val="204"/>
      </rPr>
      <t>Программа 2.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Предоставление услуг первичной медико-санитарной помощи</t>
    </r>
    <r>
      <rPr>
        <sz val="12"/>
        <color theme="1"/>
        <rFont val="Times New Roman"/>
        <family val="1"/>
        <charset val="204"/>
      </rPr>
      <t>.                                                                                                                                  Цель программы: раннее выявление, диагностика заболеваний, повышение качества и эффективности предоставления медицинской и профилактической помощи на уровне первичной медико-санитароной помощи</t>
    </r>
  </si>
  <si>
    <t>Обеспечение контроля за своевременным исполнением реализуемых мероприятий и программ</t>
  </si>
  <si>
    <t>Предоставление своевременной, качественной медицинской и профилактической помощи</t>
  </si>
  <si>
    <t>2026 год      (прогноз)</t>
  </si>
  <si>
    <t>2027 год      (прогноз)</t>
  </si>
  <si>
    <t>Заместитель председателя Фонда ОМС при Министерстве здравоохранения Кыргызской Республики___________________М.Т.Шабданов</t>
  </si>
  <si>
    <t>Исполнитель:</t>
  </si>
  <si>
    <t>________________</t>
  </si>
  <si>
    <t>по Фонду обязательного медицинского страхования при Министерстве здравоохранения                                                                    Кыргызской Республики</t>
  </si>
  <si>
    <t>2026 год</t>
  </si>
  <si>
    <t>2027 год</t>
  </si>
  <si>
    <t>Своевременное оказывание экстренной (скорой) медицинской помощи бригадами СМП населению республики</t>
  </si>
  <si>
    <t>Увеличение доли новорожденных, обслуженных семейным врачом (врачом общей практики), женщин, вставших на учет по поводу беременности в сроке до 12 недель, а также беременных женщин, получивших базовый пакет антенатальных услуг на уровне ПМСП</t>
  </si>
  <si>
    <t>Увеличение охвата беременных женщин, вставших на учет по поводу беременности профилактическими осмотрами у стоматолога и улучшение доступности стоматологических услуг по ПГГ</t>
  </si>
  <si>
    <t>Обеспечение успешного завершения лечения туберкулеза на амбулаторном уровне в пилотных ОЗ ПМСП</t>
  </si>
  <si>
    <t xml:space="preserve">Возмещение реализованных лекарств по рецептам ПГГ на амбулаторном уровне </t>
  </si>
  <si>
    <t xml:space="preserve">Возмещение реализованных лекарств по рецептам ОМС на амбулаторном уровне </t>
  </si>
  <si>
    <t>Обеспечение исполнения предусмотренных планов по ожидаемым поступлениям средств по платным медицинским услугам сверх объема ПГГ</t>
  </si>
  <si>
    <t>Обеспечение исполнения предусмотренных планов по ожидаемым поступлениям средств по платным немедицинским и иным услугам</t>
  </si>
  <si>
    <t>Своевременное освоение выделенных средств и обеспечение целевого использования</t>
  </si>
  <si>
    <t>Улучшение доступности услуг для пациентов с психическими расстройствами на амбулаторном уровне в пилотных ОЗ ПМСП</t>
  </si>
  <si>
    <t>Улучшение доступности стационарных услуг и повышение уровня удовлетворенности пациентов</t>
  </si>
  <si>
    <t>Исполнение плана пролеченных случаев</t>
  </si>
  <si>
    <t>Обеспечение своевременного финансирования поступающих средств</t>
  </si>
  <si>
    <t>Обеспечение целевого использования и освоения поступающих средств</t>
  </si>
  <si>
    <t>Своевременная оплата услуг гемодиализа для пациентов с терминальной стадией хронической почечной недостаточности, получающих лечение в частных медицинских центрах и в государственных организациях здравоохранения</t>
  </si>
  <si>
    <t>Обеспечение финансовой стабильности в объеме не менее месячного финансирования от общего объема средств, направляемых на финансирование медицинских и профилактических услуг, предоставляемых организациями здравоохранения</t>
  </si>
  <si>
    <t>Финансирование на поддержку и развитие здравоохранения для организаций здравоохранения</t>
  </si>
  <si>
    <t>2028 год      (прогноз)</t>
  </si>
  <si>
    <t>2028 год</t>
  </si>
  <si>
    <t xml:space="preserve">Кадыркулов Р.Б. Тел.66-18-09 </t>
  </si>
  <si>
    <t>Индикатор 2. Уровень исполнения индикаторов договоров по оценке качества медицинских  услуг в соответствии с Программой государственных гарантий (%)</t>
  </si>
  <si>
    <t>Индикатор 1. Уровень исполнения ежегодного Плана Мероприятий Фонда ОМС (%)</t>
  </si>
  <si>
    <t>Индикатор 1. Доля расходов на первичную медико-санитарную помощь в общих расходах по другим программам</t>
  </si>
  <si>
    <t>Индикатор 3. Уровень удовлетворенности пациентов (по оценочной карте)</t>
  </si>
  <si>
    <t>Индикатор 1. Доля детей до 1 года прошедших скрининг на железодефицитную анемию (%)</t>
  </si>
  <si>
    <t>Индикатор 2. Доля проведенных в организациях здравоохранения ПМСП бесплатно в первом триместре беременности анализов мочи на бессимптомную бактериурию (окраска мочи по Граму, микроскопия осадка мочи, бактериальный посев средней порции мочи) (%)</t>
  </si>
  <si>
    <t>Индикатор 3. Доля проведенных бесплатно в организациях здравоохранения ПМСП анализов крови на определение гликированного гемоглобина пациентам с диагнозом: сахарный диабет  (%)</t>
  </si>
  <si>
    <t>Индикатор 2. Уровень удовлетворенности пациентов (по Оценочной карте)</t>
  </si>
  <si>
    <t>Индикатор 2. Уровень соответствия качества медицинской помощи в организациях здравоохранения ПМСП утвержденным нормативными документами (%)</t>
  </si>
  <si>
    <t>по Фонду обязательного медицинского страхования при Министерстве здравоохранения  Кыргызской Республики</t>
  </si>
  <si>
    <t>2029 год</t>
  </si>
  <si>
    <t>2026 год     (прогноз)</t>
  </si>
  <si>
    <t>2029 год      (прогноз)</t>
  </si>
  <si>
    <t>Краткое обоснование новой инициативы (необходимость и общественная полезность, ссылка на стратегию национального уровня/инициативу Президента, Кабинета Министров, отраслевую стратегию развития)</t>
  </si>
  <si>
    <t>Индикатор 1. Охват берменных беременных женщин, вставших на учет по поводу беременности профилактическимим осмотрами у стоматолога (абс.число)</t>
  </si>
  <si>
    <t>Индикатор 2. Доля санированных беременных женщин, вставших на учет по поводу беременности из числа выявленных при профилактическом осмотре (%)</t>
  </si>
  <si>
    <t>Индикатор 3. Доля детей до 10 лет, прошедших профилактический осмотр из числа организованной группы (школы, детсады) (%)</t>
  </si>
  <si>
    <t>Индикатор 4. Доля детей до 10 лет, прошедших санацию полсти рта из числа выявленных при профилактическом осмотре (%)</t>
  </si>
  <si>
    <t>2030 год</t>
  </si>
  <si>
    <t>по Фонду обязательного медицинского страхования при Министерстве здравоохранения Кыргызской Республики на 2026-2030 гг.</t>
  </si>
  <si>
    <r>
      <rPr>
        <b/>
        <sz val="12"/>
        <color theme="1"/>
        <rFont val="Times New Roman"/>
        <family val="1"/>
        <charset val="204"/>
      </rPr>
      <t>Программа 3.</t>
    </r>
    <r>
      <rPr>
        <sz val="12"/>
        <color theme="1"/>
        <rFont val="Times New Roman"/>
        <family val="1"/>
        <charset val="204"/>
      </rPr>
      <t xml:space="preserve"> </t>
    </r>
    <r>
      <rPr>
        <b/>
        <sz val="12"/>
        <color theme="1"/>
        <rFont val="Times New Roman"/>
        <family val="1"/>
        <charset val="204"/>
      </rPr>
      <t>Предоставление услуг организациями здравоохранения на стационарном уровне</t>
    </r>
    <r>
      <rPr>
        <sz val="12"/>
        <color theme="1"/>
        <rFont val="Times New Roman"/>
        <family val="1"/>
        <charset val="204"/>
      </rPr>
      <t>.                                                           Цель программы: повышение качества качества и эффективности предоставления гарантированной медицинской помощи на стационарном уровне в рамках Программы государственных гарантий</t>
    </r>
  </si>
  <si>
    <t>2030 год      (прогноз)</t>
  </si>
  <si>
    <t>Среднесрочная стратегия бюджетных расходов на 2026-2030 гг.</t>
  </si>
  <si>
    <t>Начальник управления реализации программ медицинского страхования Фонда ОМС при МЗ КР_____________________Ж.А. Азизбекова</t>
  </si>
  <si>
    <t>Начальник управления контроля и анализа качества медицинской помощи Фонда ОМС при МЗ КР____________________ С.Ы. Ажыкабылов</t>
  </si>
  <si>
    <t>Начальник отдела бюджетного планирования Фонда ОМС при МЗ КР___________________Э.М. Орозалиев</t>
  </si>
  <si>
    <t>не менее 50%</t>
  </si>
  <si>
    <t>Индикатор 1. Уровень госпитализа-ций на 100 тыс. населения</t>
  </si>
  <si>
    <t>Программа 4. Обеспечение финансовой стабильности системы обязательного медицинского страхования, поддержки, развития и стимулирования организаций здравоохранения.</t>
  </si>
  <si>
    <t>Повышение уровня удовлетворенности застрахованных граждан посредством гарантированного обеспечения финансированием по средствам обязательного медицинского страхования</t>
  </si>
  <si>
    <r>
      <rPr>
        <b/>
        <sz val="12"/>
        <color theme="1"/>
        <rFont val="Times New Roman"/>
        <family val="1"/>
        <charset val="204"/>
      </rPr>
      <t>Программа 4.Обеспечение финансовой стабильности системы обязательного медицинского страхования, поддержки, развития и стимулирования организаций здравоохранения</t>
    </r>
    <r>
      <rPr>
        <sz val="12"/>
        <color theme="1"/>
        <rFont val="Times New Roman"/>
        <family val="1"/>
        <charset val="204"/>
      </rPr>
      <t xml:space="preserve">                                                                                                                                                                                       Цель программы: Повышение уровня удовлетворенности застрахованных граждан посредством гарантированного обеспечения финансированием по средствам обязательного медицинского страхования.</t>
    </r>
  </si>
  <si>
    <t>Своевременное финансирование выделенных  средств</t>
  </si>
  <si>
    <t>Начальник отдела бюджетного планиования Фонда ОМС при МЗ КР___________________Э.М.Орозалиев</t>
  </si>
  <si>
    <t>Заместитель председателя Фонда ОМС при Министерстве здравоохранения Кыргызской Республики_________________М.Т.Шабданов</t>
  </si>
  <si>
    <t>Начальник управления реализации программ медицинского страхования Фонда ОМС при МЗ КР__________________Ж.А. Азизбекова</t>
  </si>
  <si>
    <t>Начальник управления контроля и анализа качества медицинской помощи Фонда ОМС при МЗ КР_______________С.Ы. Ажыкабылов</t>
  </si>
  <si>
    <t>Заместитель председателя Фонда ОМС при Министерстве здравоохранения Кыргызской Республики______________М.Т.Шабданов</t>
  </si>
  <si>
    <t>Начальник управления реализации программ медицинского страхования Фонда ОМС при МЗ КР_______________Ж.А. Азизбекова</t>
  </si>
  <si>
    <t>Начальник управления контроля и анализа качества медицинской помощи Фонда ОМС при МЗ КР_____________С.Ы. Ажыкабылов</t>
  </si>
  <si>
    <t>Начальник отдела исполнения бюджета Фонда ОМС при МЗ КР___________________Д.А. Сагыналиев</t>
  </si>
  <si>
    <t xml:space="preserve">по Фонду обязательного медицинского страхования при Министерстве здравоохранения                        </t>
  </si>
  <si>
    <t>Кыргызской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</si>
</sst>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\ _₽_-;\-* #,##0.00\ _₽_-;_-* &quot;-&quot;??\ _₽_-;_-@_-"/>
    <numFmt numFmtId="164" formatCode="_-* #,##0.0\ _₽_-;\-* #,##0.0\ _₽_-;_-* &quot;-&quot;??\ _₽_-;_-@_-"/>
    <numFmt numFmtId="165" formatCode="0.0%"/>
    <numFmt numFmtId="166" formatCode="#,##0.0"/>
    <numFmt numFmtId="167" formatCode="_-* #,##0.0\ _с_о_м_-;\-* #,##0.0\ _с_о_м_-;_-* &quot;-&quot;?\ _с_о_м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/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/>
    <xf numFmtId="0" fontId="7" fillId="0" borderId="1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164" fontId="7" fillId="0" borderId="1" xfId="1" applyNumberFormat="1" applyFont="1" applyBorder="1"/>
    <xf numFmtId="164" fontId="7" fillId="0" borderId="1" xfId="0" applyNumberFormat="1" applyFont="1" applyBorder="1"/>
    <xf numFmtId="0" fontId="7" fillId="0" borderId="0" xfId="0" applyFont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2" borderId="1" xfId="0" applyFont="1" applyFill="1" applyBorder="1"/>
    <xf numFmtId="164" fontId="5" fillId="2" borderId="1" xfId="0" applyNumberFormat="1" applyFont="1" applyFill="1" applyBorder="1"/>
    <xf numFmtId="9" fontId="7" fillId="0" borderId="1" xfId="2" applyFont="1" applyBorder="1" applyAlignment="1">
      <alignment vertical="center"/>
    </xf>
    <xf numFmtId="0" fontId="7" fillId="0" borderId="2" xfId="0" applyFont="1" applyBorder="1" applyAlignment="1">
      <alignment horizontal="left" vertical="center" wrapText="1"/>
    </xf>
    <xf numFmtId="9" fontId="7" fillId="0" borderId="1" xfId="0" applyNumberFormat="1" applyFont="1" applyBorder="1" applyAlignment="1">
      <alignment vertical="center"/>
    </xf>
    <xf numFmtId="9" fontId="7" fillId="0" borderId="1" xfId="0" applyNumberFormat="1" applyFont="1" applyBorder="1" applyAlignment="1">
      <alignment horizontal="right" vertical="center"/>
    </xf>
    <xf numFmtId="165" fontId="7" fillId="0" borderId="1" xfId="0" applyNumberFormat="1" applyFont="1" applyBorder="1" applyAlignment="1">
      <alignment vertical="center"/>
    </xf>
    <xf numFmtId="166" fontId="7" fillId="0" borderId="1" xfId="0" applyNumberFormat="1" applyFont="1" applyBorder="1" applyAlignment="1">
      <alignment horizontal="center" vertical="center" wrapText="1"/>
    </xf>
    <xf numFmtId="166" fontId="5" fillId="0" borderId="1" xfId="0" applyNumberFormat="1" applyFont="1" applyBorder="1" applyAlignment="1">
      <alignment horizontal="center" vertical="center" wrapText="1"/>
    </xf>
    <xf numFmtId="166" fontId="7" fillId="3" borderId="1" xfId="0" applyNumberFormat="1" applyFont="1" applyFill="1" applyBorder="1" applyAlignment="1">
      <alignment horizontal="center" vertical="center" wrapText="1"/>
    </xf>
    <xf numFmtId="166" fontId="0" fillId="0" borderId="0" xfId="0" applyNumberFormat="1"/>
    <xf numFmtId="0" fontId="6" fillId="0" borderId="0" xfId="0" applyFont="1" applyAlignment="1">
      <alignment vertical="center" wrapText="1"/>
    </xf>
    <xf numFmtId="0" fontId="6" fillId="0" borderId="0" xfId="0" applyFont="1"/>
    <xf numFmtId="0" fontId="7" fillId="0" borderId="1" xfId="0" applyFont="1" applyBorder="1" applyAlignment="1">
      <alignment vertical="center" wrapText="1"/>
    </xf>
    <xf numFmtId="1" fontId="7" fillId="0" borderId="1" xfId="0" applyNumberFormat="1" applyFont="1" applyBorder="1" applyAlignment="1">
      <alignment horizontal="right" vertical="center"/>
    </xf>
    <xf numFmtId="166" fontId="10" fillId="0" borderId="1" xfId="0" applyNumberFormat="1" applyFont="1" applyBorder="1" applyAlignment="1">
      <alignment horizontal="center" vertical="center" wrapText="1"/>
    </xf>
    <xf numFmtId="9" fontId="7" fillId="3" borderId="1" xfId="0" applyNumberFormat="1" applyFont="1" applyFill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3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164" fontId="11" fillId="0" borderId="1" xfId="1" applyNumberFormat="1" applyFont="1" applyBorder="1" applyAlignment="1">
      <alignment horizontal="right"/>
    </xf>
    <xf numFmtId="164" fontId="11" fillId="0" borderId="1" xfId="0" applyNumberFormat="1" applyFont="1" applyBorder="1"/>
    <xf numFmtId="0" fontId="13" fillId="2" borderId="1" xfId="0" applyFont="1" applyFill="1" applyBorder="1"/>
    <xf numFmtId="164" fontId="13" fillId="2" borderId="1" xfId="0" applyNumberFormat="1" applyFont="1" applyFill="1" applyBorder="1"/>
    <xf numFmtId="0" fontId="11" fillId="0" borderId="2" xfId="0" applyFont="1" applyBorder="1" applyAlignment="1">
      <alignment horizontal="left" vertical="center" wrapText="1"/>
    </xf>
    <xf numFmtId="165" fontId="11" fillId="0" borderId="1" xfId="0" applyNumberFormat="1" applyFont="1" applyBorder="1" applyAlignment="1">
      <alignment vertical="center"/>
    </xf>
    <xf numFmtId="9" fontId="11" fillId="0" borderId="1" xfId="0" applyNumberFormat="1" applyFont="1" applyBorder="1" applyAlignment="1">
      <alignment vertical="center"/>
    </xf>
    <xf numFmtId="0" fontId="14" fillId="0" borderId="2" xfId="0" applyFont="1" applyBorder="1" applyAlignment="1">
      <alignment horizontal="left" vertical="center" wrapText="1"/>
    </xf>
    <xf numFmtId="164" fontId="11" fillId="0" borderId="1" xfId="1" applyNumberFormat="1" applyFont="1" applyBorder="1"/>
    <xf numFmtId="9" fontId="11" fillId="3" borderId="1" xfId="0" applyNumberFormat="1" applyFont="1" applyFill="1" applyBorder="1" applyAlignment="1">
      <alignment vertical="center"/>
    </xf>
    <xf numFmtId="0" fontId="11" fillId="3" borderId="2" xfId="0" applyFont="1" applyFill="1" applyBorder="1" applyAlignment="1">
      <alignment horizontal="left" vertical="center" wrapText="1"/>
    </xf>
    <xf numFmtId="9" fontId="11" fillId="0" borderId="1" xfId="0" applyNumberFormat="1" applyFont="1" applyBorder="1" applyAlignment="1">
      <alignment horizontal="right" vertical="center"/>
    </xf>
    <xf numFmtId="1" fontId="11" fillId="0" borderId="1" xfId="0" applyNumberFormat="1" applyFont="1" applyBorder="1" applyAlignment="1">
      <alignment horizontal="right" vertical="center"/>
    </xf>
    <xf numFmtId="0" fontId="9" fillId="0" borderId="0" xfId="0" applyFont="1"/>
    <xf numFmtId="0" fontId="1" fillId="0" borderId="0" xfId="0" applyFont="1"/>
    <xf numFmtId="164" fontId="0" fillId="0" borderId="0" xfId="1" applyNumberFormat="1" applyFont="1"/>
    <xf numFmtId="167" fontId="0" fillId="0" borderId="0" xfId="0" applyNumberFormat="1"/>
    <xf numFmtId="164" fontId="0" fillId="0" borderId="0" xfId="1" applyNumberFormat="1" applyFont="1" applyFill="1"/>
    <xf numFmtId="0" fontId="16" fillId="0" borderId="0" xfId="0" applyFont="1"/>
    <xf numFmtId="0" fontId="7" fillId="0" borderId="1" xfId="0" applyFont="1" applyBorder="1" applyAlignment="1">
      <alignment horizontal="center" wrapText="1"/>
    </xf>
    <xf numFmtId="164" fontId="17" fillId="0" borderId="1" xfId="1" applyNumberFormat="1" applyFont="1" applyBorder="1" applyAlignment="1">
      <alignment vertical="center"/>
    </xf>
    <xf numFmtId="9" fontId="17" fillId="3" borderId="1" xfId="0" applyNumberFormat="1" applyFont="1" applyFill="1" applyBorder="1" applyAlignment="1">
      <alignment horizontal="right" vertical="center"/>
    </xf>
    <xf numFmtId="1" fontId="17" fillId="0" borderId="1" xfId="0" applyNumberFormat="1" applyFont="1" applyBorder="1" applyAlignment="1">
      <alignment horizontal="right" vertical="center"/>
    </xf>
    <xf numFmtId="0" fontId="17" fillId="0" borderId="1" xfId="0" applyFont="1" applyBorder="1" applyAlignment="1">
      <alignment horizontal="right" vertical="center"/>
    </xf>
    <xf numFmtId="9" fontId="17" fillId="0" borderId="1" xfId="0" applyNumberFormat="1" applyFont="1" applyBorder="1" applyAlignment="1">
      <alignment horizontal="right" vertical="center"/>
    </xf>
    <xf numFmtId="0" fontId="14" fillId="0" borderId="1" xfId="0" applyFont="1" applyBorder="1"/>
    <xf numFmtId="164" fontId="14" fillId="0" borderId="1" xfId="1" applyNumberFormat="1" applyFont="1" applyBorder="1"/>
    <xf numFmtId="164" fontId="14" fillId="0" borderId="1" xfId="0" applyNumberFormat="1" applyFont="1" applyBorder="1"/>
    <xf numFmtId="0" fontId="18" fillId="2" borderId="1" xfId="0" applyFont="1" applyFill="1" applyBorder="1"/>
    <xf numFmtId="164" fontId="18" fillId="2" borderId="1" xfId="0" applyNumberFormat="1" applyFont="1" applyFill="1" applyBorder="1"/>
    <xf numFmtId="0" fontId="18" fillId="0" borderId="1" xfId="0" applyFont="1" applyBorder="1" applyAlignment="1">
      <alignment horizontal="center" vertical="center" wrapText="1"/>
    </xf>
    <xf numFmtId="9" fontId="14" fillId="0" borderId="1" xfId="0" applyNumberFormat="1" applyFont="1" applyBorder="1" applyAlignment="1">
      <alignment horizontal="right" vertical="center"/>
    </xf>
    <xf numFmtId="0" fontId="7" fillId="3" borderId="1" xfId="0" applyFont="1" applyFill="1" applyBorder="1" applyAlignment="1">
      <alignment wrapText="1"/>
    </xf>
    <xf numFmtId="9" fontId="7" fillId="3" borderId="1" xfId="2" applyFont="1" applyFill="1" applyBorder="1" applyAlignment="1">
      <alignment vertical="center"/>
    </xf>
    <xf numFmtId="0" fontId="7" fillId="3" borderId="1" xfId="0" applyFont="1" applyFill="1" applyBorder="1" applyAlignment="1">
      <alignment horizontal="left" vertical="center" wrapText="1"/>
    </xf>
    <xf numFmtId="165" fontId="7" fillId="3" borderId="1" xfId="0" applyNumberFormat="1" applyFont="1" applyFill="1" applyBorder="1"/>
    <xf numFmtId="166" fontId="19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/>
    <xf numFmtId="0" fontId="7" fillId="0" borderId="0" xfId="0" applyFont="1" applyAlignment="1">
      <alignment horizontal="left"/>
    </xf>
    <xf numFmtId="0" fontId="7" fillId="0" borderId="0" xfId="0" applyFont="1"/>
    <xf numFmtId="0" fontId="22" fillId="0" borderId="0" xfId="0" applyFont="1"/>
    <xf numFmtId="166" fontId="22" fillId="0" borderId="0" xfId="0" applyNumberFormat="1" applyFont="1"/>
    <xf numFmtId="0" fontId="0" fillId="0" borderId="0" xfId="0" applyFont="1"/>
    <xf numFmtId="49" fontId="7" fillId="3" borderId="1" xfId="0" applyNumberFormat="1" applyFont="1" applyFill="1" applyBorder="1" applyAlignment="1">
      <alignment horizontal="center" vertical="center"/>
    </xf>
    <xf numFmtId="0" fontId="0" fillId="3" borderId="0" xfId="0" applyFill="1"/>
    <xf numFmtId="0" fontId="7" fillId="3" borderId="1" xfId="0" applyFont="1" applyFill="1" applyBorder="1"/>
    <xf numFmtId="166" fontId="5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/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center"/>
    </xf>
    <xf numFmtId="0" fontId="13" fillId="0" borderId="2" xfId="0" applyFont="1" applyBorder="1" applyAlignment="1">
      <alignment horizontal="left" vertical="center"/>
    </xf>
    <xf numFmtId="0" fontId="13" fillId="0" borderId="3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8" fillId="0" borderId="2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8" fillId="0" borderId="2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13" fillId="0" borderId="2" xfId="0" applyFont="1" applyBorder="1" applyAlignment="1">
      <alignment horizontal="left" wrapText="1"/>
    </xf>
    <xf numFmtId="0" fontId="13" fillId="0" borderId="4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6" fillId="0" borderId="0" xfId="0" applyFont="1" applyAlignment="1">
      <alignment horizontal="left" vertical="center" wrapText="1"/>
    </xf>
    <xf numFmtId="0" fontId="15" fillId="3" borderId="0" xfId="0" applyFont="1" applyFill="1" applyAlignment="1">
      <alignment horizontal="center"/>
    </xf>
    <xf numFmtId="0" fontId="11" fillId="0" borderId="2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4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9" fillId="3" borderId="0" xfId="0" applyFont="1" applyFill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3" borderId="0" xfId="0" applyFont="1" applyFill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5" fillId="0" borderId="4" xfId="0" applyNumberFormat="1" applyFont="1" applyBorder="1" applyAlignment="1">
      <alignment horizontal="left" vertical="center" wrapText="1"/>
    </xf>
    <xf numFmtId="49" fontId="5" fillId="0" borderId="3" xfId="0" applyNumberFormat="1" applyFont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</cellXfs>
  <cellStyles count="3">
    <cellStyle name="Обычный" xfId="0" builtinId="0"/>
    <cellStyle name="Процентный" xfId="2" builtinId="5"/>
    <cellStyle name="Финансовый" xfId="1" builtinId="3"/>
  </cellStyles>
  <dxfs count="0"/>
  <tableStyles count="0" defaultTableStyle="TableStyleMedium2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  <pageSetUpPr fitToPage="1"/>
  </sheetPr>
  <dimension ref="B1:I43"/>
  <sheetViews>
    <sheetView topLeftCell="A11" zoomScaleNormal="100" workbookViewId="0">
      <selection activeCell="D11" sqref="D11:G11"/>
    </sheetView>
  </sheetViews>
  <sheetFormatPr defaultRowHeight="15" x14ac:dyDescent="0.25"/>
  <cols>
    <col min="1" max="1" width="9.140625" customWidth="1"/>
    <col min="2" max="2" width="37.7109375" customWidth="1"/>
    <col min="3" max="3" width="16.28515625" customWidth="1"/>
    <col min="4" max="6" width="19.5703125" customWidth="1"/>
    <col min="7" max="7" width="20.140625" customWidth="1"/>
  </cols>
  <sheetData>
    <row r="1" spans="2:9" x14ac:dyDescent="0.25">
      <c r="B1" s="1"/>
      <c r="C1" s="1"/>
      <c r="E1" s="1"/>
      <c r="F1" s="1" t="s">
        <v>0</v>
      </c>
      <c r="G1" s="1"/>
      <c r="H1" s="1"/>
      <c r="I1" s="1"/>
    </row>
    <row r="2" spans="2:9" x14ac:dyDescent="0.25">
      <c r="B2" s="1"/>
      <c r="C2" s="1"/>
      <c r="E2" s="1"/>
      <c r="F2" s="1" t="s">
        <v>1</v>
      </c>
      <c r="G2" s="1"/>
      <c r="H2" s="1"/>
      <c r="I2" s="1"/>
    </row>
    <row r="3" spans="2:9" x14ac:dyDescent="0.25">
      <c r="B3" s="1"/>
      <c r="C3" s="1"/>
      <c r="E3" s="1"/>
      <c r="F3" s="1" t="s">
        <v>2</v>
      </c>
      <c r="G3" s="1"/>
      <c r="H3" s="1"/>
      <c r="I3" s="1"/>
    </row>
    <row r="4" spans="2:9" x14ac:dyDescent="0.25">
      <c r="B4" s="1"/>
      <c r="C4" s="1"/>
      <c r="E4" s="1"/>
      <c r="F4" s="1" t="s">
        <v>3</v>
      </c>
      <c r="G4" s="1"/>
      <c r="H4" s="1"/>
      <c r="I4" s="1"/>
    </row>
    <row r="5" spans="2:9" x14ac:dyDescent="0.25">
      <c r="B5" s="1"/>
      <c r="C5" s="1"/>
      <c r="E5" s="1"/>
      <c r="F5" s="1" t="s">
        <v>4</v>
      </c>
      <c r="G5" s="1"/>
      <c r="H5" s="1"/>
      <c r="I5" s="1"/>
    </row>
    <row r="6" spans="2:9" x14ac:dyDescent="0.25">
      <c r="B6" s="1"/>
      <c r="C6" s="1"/>
      <c r="D6" s="1"/>
      <c r="E6" s="1"/>
      <c r="F6" s="1"/>
      <c r="G6" s="1"/>
      <c r="H6" s="1"/>
      <c r="I6" s="1"/>
    </row>
    <row r="7" spans="2:9" ht="18.75" x14ac:dyDescent="0.3">
      <c r="B7" s="91" t="s">
        <v>234</v>
      </c>
      <c r="C7" s="91"/>
      <c r="D7" s="91"/>
      <c r="E7" s="91"/>
      <c r="F7" s="91"/>
      <c r="G7" s="91"/>
      <c r="H7" s="1"/>
      <c r="I7" s="1"/>
    </row>
    <row r="8" spans="2:9" ht="17.25" customHeight="1" x14ac:dyDescent="0.25">
      <c r="B8" s="92" t="s">
        <v>252</v>
      </c>
      <c r="C8" s="92"/>
      <c r="D8" s="92"/>
      <c r="E8" s="92"/>
      <c r="F8" s="92"/>
      <c r="G8" s="92"/>
      <c r="H8" s="1"/>
      <c r="I8" s="1"/>
    </row>
    <row r="9" spans="2:9" ht="20.25" customHeight="1" x14ac:dyDescent="0.3">
      <c r="B9" s="99" t="s">
        <v>253</v>
      </c>
      <c r="C9" s="99"/>
      <c r="D9" s="99"/>
      <c r="E9" s="99"/>
      <c r="F9" s="99"/>
      <c r="G9" s="99"/>
      <c r="H9" s="1"/>
      <c r="I9" s="1"/>
    </row>
    <row r="10" spans="2:9" ht="35.25" customHeight="1" x14ac:dyDescent="0.25">
      <c r="B10" s="86" t="s">
        <v>6</v>
      </c>
      <c r="C10" s="87"/>
      <c r="D10" s="95" t="s">
        <v>33</v>
      </c>
      <c r="E10" s="96"/>
      <c r="F10" s="96"/>
      <c r="G10" s="97"/>
      <c r="H10" s="1"/>
      <c r="I10" s="1"/>
    </row>
    <row r="11" spans="2:9" ht="81" customHeight="1" x14ac:dyDescent="0.25">
      <c r="B11" s="93" t="s">
        <v>49</v>
      </c>
      <c r="C11" s="94"/>
      <c r="D11" s="93" t="s">
        <v>48</v>
      </c>
      <c r="E11" s="98"/>
      <c r="F11" s="98"/>
      <c r="G11" s="94"/>
      <c r="H11" s="1"/>
      <c r="I11" s="1"/>
    </row>
    <row r="12" spans="2:9" ht="31.5" x14ac:dyDescent="0.25">
      <c r="B12" s="15" t="s">
        <v>50</v>
      </c>
      <c r="C12" s="4" t="s">
        <v>223</v>
      </c>
      <c r="D12" s="4" t="s">
        <v>185</v>
      </c>
      <c r="E12" s="4" t="s">
        <v>209</v>
      </c>
      <c r="F12" s="4" t="s">
        <v>224</v>
      </c>
      <c r="G12" s="4" t="s">
        <v>233</v>
      </c>
      <c r="H12" s="1"/>
      <c r="I12" s="1"/>
    </row>
    <row r="13" spans="2:9" ht="15.75" x14ac:dyDescent="0.25">
      <c r="B13" s="5" t="s">
        <v>51</v>
      </c>
      <c r="C13" s="12">
        <f>C21+C29</f>
        <v>302039.59999999998</v>
      </c>
      <c r="D13" s="12">
        <f>D21+D29</f>
        <v>317039.8</v>
      </c>
      <c r="E13" s="12">
        <f>E21+E29</f>
        <v>336062.2</v>
      </c>
      <c r="F13" s="12">
        <f>F21+F29</f>
        <v>356225.9</v>
      </c>
      <c r="G13" s="12">
        <f>G21+G29</f>
        <v>377599.4744368</v>
      </c>
      <c r="H13" s="1"/>
      <c r="I13" s="1"/>
    </row>
    <row r="14" spans="2:9" ht="15.75" x14ac:dyDescent="0.25">
      <c r="B14" s="5" t="s">
        <v>9</v>
      </c>
      <c r="C14" s="13"/>
      <c r="D14" s="13"/>
      <c r="E14" s="13"/>
      <c r="F14" s="13"/>
      <c r="G14" s="13"/>
      <c r="H14" s="1"/>
      <c r="I14" s="1"/>
    </row>
    <row r="15" spans="2:9" ht="15.75" x14ac:dyDescent="0.25">
      <c r="B15" s="5" t="s">
        <v>10</v>
      </c>
      <c r="C15" s="13"/>
      <c r="D15" s="13"/>
      <c r="E15" s="13"/>
      <c r="F15" s="13"/>
      <c r="G15" s="13"/>
      <c r="H15" s="1"/>
      <c r="I15" s="1"/>
    </row>
    <row r="16" spans="2:9" ht="15.75" x14ac:dyDescent="0.25">
      <c r="B16" s="16" t="s">
        <v>53</v>
      </c>
      <c r="C16" s="17">
        <f>C13+C14+C15</f>
        <v>302039.59999999998</v>
      </c>
      <c r="D16" s="17">
        <f t="shared" ref="D16:G16" si="0">D13+D14+D15</f>
        <v>317039.8</v>
      </c>
      <c r="E16" s="17">
        <f t="shared" si="0"/>
        <v>336062.2</v>
      </c>
      <c r="F16" s="17">
        <f t="shared" si="0"/>
        <v>356225.9</v>
      </c>
      <c r="G16" s="17">
        <f t="shared" si="0"/>
        <v>377599.4744368</v>
      </c>
      <c r="H16" s="56"/>
      <c r="I16" s="1"/>
    </row>
    <row r="17" spans="2:9" ht="15.75" x14ac:dyDescent="0.25">
      <c r="B17" s="4" t="s">
        <v>11</v>
      </c>
      <c r="C17" s="5"/>
      <c r="D17" s="5"/>
      <c r="E17" s="5"/>
      <c r="F17" s="5"/>
      <c r="G17" s="5"/>
      <c r="H17" s="1"/>
      <c r="I17" s="1"/>
    </row>
    <row r="18" spans="2:9" ht="47.25" x14ac:dyDescent="0.25">
      <c r="B18" s="11" t="s">
        <v>34</v>
      </c>
      <c r="C18" s="18">
        <v>0.72</v>
      </c>
      <c r="D18" s="18">
        <v>0.72</v>
      </c>
      <c r="E18" s="18">
        <v>0.73</v>
      </c>
      <c r="F18" s="18">
        <v>0.73</v>
      </c>
      <c r="G18" s="18">
        <v>0.74</v>
      </c>
      <c r="H18" s="1"/>
      <c r="I18" s="1"/>
    </row>
    <row r="19" spans="2:9" ht="34.5" customHeight="1" x14ac:dyDescent="0.25">
      <c r="B19" s="86" t="s">
        <v>57</v>
      </c>
      <c r="C19" s="87"/>
      <c r="D19" s="88" t="s">
        <v>65</v>
      </c>
      <c r="E19" s="89"/>
      <c r="F19" s="89"/>
      <c r="G19" s="90"/>
      <c r="H19" s="1"/>
      <c r="I19" s="1"/>
    </row>
    <row r="20" spans="2:9" ht="31.5" x14ac:dyDescent="0.25">
      <c r="B20" s="15" t="s">
        <v>50</v>
      </c>
      <c r="C20" s="4" t="s">
        <v>223</v>
      </c>
      <c r="D20" s="4" t="s">
        <v>185</v>
      </c>
      <c r="E20" s="4" t="s">
        <v>209</v>
      </c>
      <c r="F20" s="4" t="s">
        <v>224</v>
      </c>
      <c r="G20" s="4" t="s">
        <v>233</v>
      </c>
      <c r="H20" s="1"/>
      <c r="I20" s="1"/>
    </row>
    <row r="21" spans="2:9" ht="15.75" x14ac:dyDescent="0.25">
      <c r="B21" s="5" t="s">
        <v>51</v>
      </c>
      <c r="C21" s="12">
        <f>'Приложение 2'!H26</f>
        <v>93157.8</v>
      </c>
      <c r="D21" s="12">
        <f>'Приложение 2'!I26</f>
        <v>97624.8</v>
      </c>
      <c r="E21" s="12">
        <f>'Приложение 2'!J26</f>
        <v>103482.3</v>
      </c>
      <c r="F21" s="12">
        <f>'Приложение 2'!K26</f>
        <v>109691.2</v>
      </c>
      <c r="G21" s="12">
        <f>'Приложение 2'!L26</f>
        <v>116272.6987968</v>
      </c>
      <c r="H21" s="1"/>
      <c r="I21" s="1"/>
    </row>
    <row r="22" spans="2:9" ht="15.75" x14ac:dyDescent="0.25">
      <c r="B22" s="5" t="s">
        <v>9</v>
      </c>
      <c r="C22" s="13"/>
      <c r="D22" s="13"/>
      <c r="E22" s="13"/>
      <c r="F22" s="13"/>
      <c r="G22" s="13"/>
      <c r="H22" s="1"/>
      <c r="I22" s="1"/>
    </row>
    <row r="23" spans="2:9" ht="15.75" x14ac:dyDescent="0.25">
      <c r="B23" s="5" t="s">
        <v>10</v>
      </c>
      <c r="C23" s="13"/>
      <c r="D23" s="13"/>
      <c r="E23" s="13"/>
      <c r="F23" s="13"/>
      <c r="G23" s="13"/>
      <c r="H23" s="1"/>
      <c r="I23" s="1"/>
    </row>
    <row r="24" spans="2:9" ht="15.75" x14ac:dyDescent="0.25">
      <c r="B24" s="16" t="s">
        <v>54</v>
      </c>
      <c r="C24" s="17">
        <f>C21+C22+C23</f>
        <v>93157.8</v>
      </c>
      <c r="D24" s="17">
        <f t="shared" ref="D24:E24" si="1">D21+D22+D23</f>
        <v>97624.8</v>
      </c>
      <c r="E24" s="17">
        <f t="shared" si="1"/>
        <v>103482.3</v>
      </c>
      <c r="F24" s="17">
        <f t="shared" ref="F24:G24" si="2">F21+F22+F23</f>
        <v>109691.2</v>
      </c>
      <c r="G24" s="17">
        <f t="shared" si="2"/>
        <v>116272.6987968</v>
      </c>
      <c r="H24" s="56"/>
      <c r="I24" s="1"/>
    </row>
    <row r="25" spans="2:9" ht="15.75" x14ac:dyDescent="0.25">
      <c r="B25" s="4" t="s">
        <v>11</v>
      </c>
      <c r="C25" s="5"/>
      <c r="D25" s="5"/>
      <c r="E25" s="5"/>
      <c r="F25" s="5"/>
      <c r="G25" s="5"/>
      <c r="H25" s="1"/>
      <c r="I25" s="1"/>
    </row>
    <row r="26" spans="2:9" ht="47.25" x14ac:dyDescent="0.25">
      <c r="B26" s="70" t="s">
        <v>213</v>
      </c>
      <c r="C26" s="71">
        <v>0.95</v>
      </c>
      <c r="D26" s="71">
        <v>0.95</v>
      </c>
      <c r="E26" s="71">
        <v>0.95</v>
      </c>
      <c r="F26" s="71">
        <v>0.95</v>
      </c>
      <c r="G26" s="71">
        <v>0.95</v>
      </c>
      <c r="H26" s="1"/>
      <c r="I26" s="1"/>
    </row>
    <row r="27" spans="2:9" ht="33" customHeight="1" x14ac:dyDescent="0.25">
      <c r="B27" s="86" t="s">
        <v>56</v>
      </c>
      <c r="C27" s="87"/>
      <c r="D27" s="88" t="s">
        <v>52</v>
      </c>
      <c r="E27" s="89"/>
      <c r="F27" s="89"/>
      <c r="G27" s="90"/>
      <c r="H27" s="1"/>
      <c r="I27" s="1"/>
    </row>
    <row r="28" spans="2:9" ht="38.25" customHeight="1" x14ac:dyDescent="0.25">
      <c r="B28" s="15" t="s">
        <v>50</v>
      </c>
      <c r="C28" s="4" t="s">
        <v>223</v>
      </c>
      <c r="D28" s="4" t="s">
        <v>185</v>
      </c>
      <c r="E28" s="4" t="s">
        <v>209</v>
      </c>
      <c r="F28" s="4" t="s">
        <v>224</v>
      </c>
      <c r="G28" s="4" t="s">
        <v>233</v>
      </c>
      <c r="H28" s="1"/>
      <c r="I28" s="1"/>
    </row>
    <row r="29" spans="2:9" ht="16.5" customHeight="1" x14ac:dyDescent="0.25">
      <c r="B29" s="5" t="s">
        <v>51</v>
      </c>
      <c r="C29" s="12">
        <f>'Приложение 2'!H34</f>
        <v>208881.8</v>
      </c>
      <c r="D29" s="12">
        <f>'Приложение 2'!I34</f>
        <v>219415</v>
      </c>
      <c r="E29" s="12">
        <f>'Приложение 2'!J34</f>
        <v>232579.9</v>
      </c>
      <c r="F29" s="12">
        <f>'Приложение 2'!K34</f>
        <v>246534.7</v>
      </c>
      <c r="G29" s="12">
        <f>'Приложение 2'!L34</f>
        <v>261326.77563999998</v>
      </c>
      <c r="H29" s="1"/>
      <c r="I29" s="1"/>
    </row>
    <row r="30" spans="2:9" ht="15.75" x14ac:dyDescent="0.25">
      <c r="B30" s="5" t="s">
        <v>9</v>
      </c>
      <c r="C30" s="13"/>
      <c r="D30" s="13"/>
      <c r="E30" s="13"/>
      <c r="F30" s="13"/>
      <c r="G30" s="13"/>
      <c r="H30" s="1"/>
      <c r="I30" s="1"/>
    </row>
    <row r="31" spans="2:9" ht="15.75" x14ac:dyDescent="0.25">
      <c r="B31" s="5" t="s">
        <v>10</v>
      </c>
      <c r="C31" s="13"/>
      <c r="D31" s="13"/>
      <c r="E31" s="13"/>
      <c r="F31" s="13"/>
      <c r="G31" s="13"/>
      <c r="H31" s="1"/>
      <c r="I31" s="1"/>
    </row>
    <row r="32" spans="2:9" ht="15.75" x14ac:dyDescent="0.25">
      <c r="B32" s="16" t="s">
        <v>55</v>
      </c>
      <c r="C32" s="17">
        <f>C29+C30+C31</f>
        <v>208881.8</v>
      </c>
      <c r="D32" s="17">
        <f t="shared" ref="D32:E32" si="3">D29+D30+D31</f>
        <v>219415</v>
      </c>
      <c r="E32" s="17">
        <f t="shared" si="3"/>
        <v>232579.9</v>
      </c>
      <c r="F32" s="17">
        <f t="shared" ref="F32:G32" si="4">F29+F30+F31</f>
        <v>246534.7</v>
      </c>
      <c r="G32" s="17">
        <f t="shared" si="4"/>
        <v>261326.77563999998</v>
      </c>
      <c r="H32" s="56"/>
      <c r="I32" s="1"/>
    </row>
    <row r="33" spans="2:9" ht="78.75" x14ac:dyDescent="0.25">
      <c r="B33" s="11" t="s">
        <v>212</v>
      </c>
      <c r="C33" s="18">
        <v>0.85</v>
      </c>
      <c r="D33" s="18">
        <v>0.85</v>
      </c>
      <c r="E33" s="18">
        <v>0.85</v>
      </c>
      <c r="F33" s="18">
        <v>0.85</v>
      </c>
      <c r="G33" s="18">
        <v>0.85</v>
      </c>
      <c r="H33" s="1"/>
      <c r="I33" s="1"/>
    </row>
    <row r="34" spans="2:9" ht="37.5" customHeight="1" x14ac:dyDescent="0.25">
      <c r="B34" s="1"/>
      <c r="C34" s="1"/>
      <c r="D34" s="1"/>
      <c r="E34" s="1"/>
      <c r="F34" s="1"/>
      <c r="G34" s="1"/>
      <c r="H34" s="1"/>
      <c r="I34" s="1"/>
    </row>
    <row r="35" spans="2:9" ht="23.25" customHeight="1" x14ac:dyDescent="0.25">
      <c r="B35" s="77" t="s">
        <v>245</v>
      </c>
      <c r="C35" s="77"/>
      <c r="D35" s="77"/>
      <c r="E35" s="77"/>
      <c r="F35" s="77"/>
      <c r="G35" s="77"/>
      <c r="H35" s="1"/>
      <c r="I35" s="1"/>
    </row>
    <row r="36" spans="2:9" ht="23.25" customHeight="1" x14ac:dyDescent="0.25">
      <c r="B36" s="77"/>
      <c r="C36" s="77"/>
      <c r="D36" s="77"/>
      <c r="E36" s="77"/>
      <c r="F36" s="77"/>
      <c r="G36" s="77"/>
      <c r="H36" s="1"/>
      <c r="I36" s="1"/>
    </row>
    <row r="37" spans="2:9" ht="23.25" customHeight="1" x14ac:dyDescent="0.25">
      <c r="B37" s="77" t="s">
        <v>237</v>
      </c>
      <c r="C37" s="78"/>
      <c r="D37" s="78"/>
      <c r="E37" s="78"/>
      <c r="F37" s="78"/>
      <c r="G37" s="78"/>
    </row>
    <row r="38" spans="2:9" ht="23.25" customHeight="1" x14ac:dyDescent="0.25">
      <c r="B38" s="78"/>
      <c r="C38" s="78"/>
      <c r="D38" s="78"/>
      <c r="E38" s="78"/>
      <c r="F38" s="78"/>
      <c r="G38" s="78"/>
    </row>
    <row r="39" spans="2:9" ht="23.25" customHeight="1" x14ac:dyDescent="0.25">
      <c r="B39" s="77" t="s">
        <v>246</v>
      </c>
      <c r="C39" s="78"/>
      <c r="D39" s="78"/>
      <c r="E39" s="78"/>
      <c r="F39" s="78"/>
      <c r="G39" s="78"/>
    </row>
    <row r="40" spans="2:9" ht="23.25" customHeight="1" x14ac:dyDescent="0.25">
      <c r="B40" s="78"/>
      <c r="C40" s="78"/>
      <c r="D40" s="78"/>
      <c r="E40" s="78"/>
      <c r="F40" s="78"/>
      <c r="G40" s="78"/>
    </row>
    <row r="41" spans="2:9" ht="23.25" customHeight="1" x14ac:dyDescent="0.25">
      <c r="B41" s="77" t="s">
        <v>247</v>
      </c>
      <c r="C41" s="78"/>
      <c r="D41" s="78"/>
      <c r="E41" s="78"/>
      <c r="F41" s="78"/>
      <c r="G41" s="78"/>
    </row>
    <row r="43" spans="2:9" x14ac:dyDescent="0.25">
      <c r="B43" s="1" t="s">
        <v>251</v>
      </c>
    </row>
  </sheetData>
  <mergeCells count="11">
    <mergeCell ref="B27:C27"/>
    <mergeCell ref="D27:G27"/>
    <mergeCell ref="B7:G7"/>
    <mergeCell ref="B8:G8"/>
    <mergeCell ref="B10:C10"/>
    <mergeCell ref="B19:C19"/>
    <mergeCell ref="B11:C11"/>
    <mergeCell ref="D10:G10"/>
    <mergeCell ref="D19:G19"/>
    <mergeCell ref="D11:G11"/>
    <mergeCell ref="B9:G9"/>
  </mergeCells>
  <pageMargins left="0.51181102362204722" right="0.19685039370078741" top="0.35433070866141736" bottom="0.35433070866141736" header="0.31496062992125984" footer="0.31496062992125984"/>
  <pageSetup paperSize="9" scale="67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B1:O121"/>
  <sheetViews>
    <sheetView zoomScale="130" zoomScaleNormal="130" workbookViewId="0">
      <selection activeCell="B34" sqref="B34"/>
    </sheetView>
  </sheetViews>
  <sheetFormatPr defaultRowHeight="15" x14ac:dyDescent="0.25"/>
  <cols>
    <col min="1" max="1" width="3.7109375" customWidth="1"/>
    <col min="2" max="2" width="43.85546875" customWidth="1"/>
    <col min="3" max="3" width="14.42578125" customWidth="1"/>
    <col min="4" max="4" width="16.28515625" customWidth="1"/>
    <col min="5" max="5" width="15.42578125" customWidth="1"/>
    <col min="6" max="6" width="14.28515625" customWidth="1"/>
    <col min="7" max="7" width="15.28515625" customWidth="1"/>
  </cols>
  <sheetData>
    <row r="1" spans="2:9" x14ac:dyDescent="0.25">
      <c r="B1" s="33"/>
      <c r="C1" s="33"/>
      <c r="D1" s="34"/>
      <c r="E1" s="34"/>
      <c r="F1" s="33" t="s">
        <v>0</v>
      </c>
      <c r="G1" s="34"/>
      <c r="H1" s="1"/>
      <c r="I1" s="1"/>
    </row>
    <row r="2" spans="2:9" x14ac:dyDescent="0.25">
      <c r="B2" s="33"/>
      <c r="C2" s="33"/>
      <c r="D2" s="34"/>
      <c r="E2" s="34"/>
      <c r="F2" s="33" t="s">
        <v>1</v>
      </c>
      <c r="G2" s="34"/>
      <c r="H2" s="1"/>
      <c r="I2" s="1"/>
    </row>
    <row r="3" spans="2:9" x14ac:dyDescent="0.25">
      <c r="B3" s="33"/>
      <c r="C3" s="33"/>
      <c r="D3" s="34"/>
      <c r="E3" s="34"/>
      <c r="F3" s="33" t="s">
        <v>2</v>
      </c>
      <c r="G3" s="34"/>
      <c r="H3" s="1"/>
      <c r="I3" s="1"/>
    </row>
    <row r="4" spans="2:9" x14ac:dyDescent="0.25">
      <c r="B4" s="33"/>
      <c r="C4" s="33"/>
      <c r="D4" s="34"/>
      <c r="E4" s="34"/>
      <c r="F4" s="33" t="s">
        <v>3</v>
      </c>
      <c r="G4" s="34"/>
      <c r="H4" s="1"/>
      <c r="I4" s="1"/>
    </row>
    <row r="5" spans="2:9" x14ac:dyDescent="0.25">
      <c r="B5" s="33"/>
      <c r="C5" s="33"/>
      <c r="D5" s="34"/>
      <c r="E5" s="34"/>
      <c r="F5" s="33" t="s">
        <v>4</v>
      </c>
      <c r="G5" s="34"/>
      <c r="H5" s="1"/>
      <c r="I5" s="1"/>
    </row>
    <row r="6" spans="2:9" x14ac:dyDescent="0.25">
      <c r="B6" s="33"/>
      <c r="C6" s="33"/>
      <c r="D6" s="33"/>
      <c r="E6" s="33"/>
      <c r="F6" s="33"/>
      <c r="G6" s="33"/>
      <c r="H6" s="1"/>
      <c r="I6" s="1"/>
    </row>
    <row r="7" spans="2:9" x14ac:dyDescent="0.25">
      <c r="B7" s="110" t="s">
        <v>234</v>
      </c>
      <c r="C7" s="110"/>
      <c r="D7" s="110"/>
      <c r="E7" s="110"/>
      <c r="F7" s="110"/>
      <c r="G7" s="110"/>
      <c r="H7" s="1"/>
      <c r="I7" s="1"/>
    </row>
    <row r="8" spans="2:9" ht="21" customHeight="1" x14ac:dyDescent="0.25">
      <c r="B8" s="111" t="s">
        <v>221</v>
      </c>
      <c r="C8" s="111"/>
      <c r="D8" s="111"/>
      <c r="E8" s="111"/>
      <c r="F8" s="111"/>
      <c r="G8" s="111"/>
      <c r="H8" s="1"/>
      <c r="I8" s="1"/>
    </row>
    <row r="9" spans="2:9" ht="6" customHeight="1" x14ac:dyDescent="0.25">
      <c r="B9" s="35"/>
      <c r="C9" s="33"/>
      <c r="D9" s="33"/>
      <c r="E9" s="33"/>
      <c r="F9" s="33"/>
      <c r="G9" s="33"/>
      <c r="H9" s="1"/>
      <c r="I9" s="1"/>
    </row>
    <row r="10" spans="2:9" ht="31.5" customHeight="1" x14ac:dyDescent="0.25">
      <c r="B10" s="100" t="s">
        <v>6</v>
      </c>
      <c r="C10" s="101"/>
      <c r="D10" s="102" t="s">
        <v>35</v>
      </c>
      <c r="E10" s="103"/>
      <c r="F10" s="103"/>
      <c r="G10" s="104"/>
      <c r="H10" s="1"/>
      <c r="I10" s="1"/>
    </row>
    <row r="11" spans="2:9" ht="52.5" customHeight="1" x14ac:dyDescent="0.25">
      <c r="B11" s="117" t="s">
        <v>225</v>
      </c>
      <c r="C11" s="118"/>
      <c r="D11" s="117" t="s">
        <v>58</v>
      </c>
      <c r="E11" s="119"/>
      <c r="F11" s="119"/>
      <c r="G11" s="118"/>
      <c r="H11" s="1"/>
      <c r="I11" s="1"/>
    </row>
    <row r="12" spans="2:9" x14ac:dyDescent="0.25">
      <c r="B12" s="120"/>
      <c r="C12" s="121"/>
      <c r="D12" s="120"/>
      <c r="E12" s="122"/>
      <c r="F12" s="122"/>
      <c r="G12" s="121"/>
      <c r="H12" s="1"/>
      <c r="I12" s="1"/>
    </row>
    <row r="13" spans="2:9" ht="27" customHeight="1" x14ac:dyDescent="0.25">
      <c r="B13" s="36" t="s">
        <v>7</v>
      </c>
      <c r="C13" s="36" t="s">
        <v>223</v>
      </c>
      <c r="D13" s="36" t="s">
        <v>185</v>
      </c>
      <c r="E13" s="36" t="s">
        <v>209</v>
      </c>
      <c r="F13" s="36" t="s">
        <v>224</v>
      </c>
      <c r="G13" s="36" t="s">
        <v>233</v>
      </c>
      <c r="H13" s="1"/>
      <c r="I13" s="1"/>
    </row>
    <row r="14" spans="2:9" x14ac:dyDescent="0.25">
      <c r="B14" s="37" t="s">
        <v>8</v>
      </c>
      <c r="C14" s="38">
        <f>C23+C30+C39+C49+C56+C63+C70+C77+C84+C91+C98</f>
        <v>3140973.3</v>
      </c>
      <c r="D14" s="38">
        <f>D23+D30+D39+D49+D56+D63+D70+D77+D84+D91+D98</f>
        <v>3332171.4</v>
      </c>
      <c r="E14" s="38">
        <f>E23+E30+E39+E49+E56+E63+E70+E77+E84+E91+E98</f>
        <v>4022452.5</v>
      </c>
      <c r="F14" s="38">
        <f>F23+F30+F39+F49+F56+F63+F70+F77+F84+F91+F98</f>
        <v>4680094.6000000006</v>
      </c>
      <c r="G14" s="38">
        <f>G23+G30+G39+G49+G56+G63+G70+G77+G84+G91+G98</f>
        <v>5359074.7</v>
      </c>
      <c r="H14" s="1"/>
      <c r="I14" s="1"/>
    </row>
    <row r="15" spans="2:9" x14ac:dyDescent="0.25">
      <c r="B15" s="37" t="s">
        <v>36</v>
      </c>
      <c r="C15" s="38">
        <f>C24+C31+C40+C50+C64+C71+C78+C85+C92+C99</f>
        <v>249933.4</v>
      </c>
      <c r="D15" s="38">
        <f>D24+D31+D40+D50+D64+D71+D78+D85+D92+D99</f>
        <v>259120.8</v>
      </c>
      <c r="E15" s="38">
        <f>E24+E31+E40+E50+E64+E71+E78+E85+E92+E99</f>
        <v>287378.09999999998</v>
      </c>
      <c r="F15" s="38">
        <f>F24+F31+F40+F50+F64+F71+F78+F85+F92+F99</f>
        <v>304620.79999999999</v>
      </c>
      <c r="G15" s="38">
        <f>G24+G31+G40+G50+G64+G71+G78+G85+G92+G99</f>
        <v>322898.09999999998</v>
      </c>
      <c r="H15" s="1"/>
      <c r="I15" s="1"/>
    </row>
    <row r="16" spans="2:9" ht="11.25" customHeight="1" x14ac:dyDescent="0.25">
      <c r="B16" s="37" t="s">
        <v>10</v>
      </c>
      <c r="C16" s="39"/>
      <c r="D16" s="39"/>
      <c r="E16" s="39"/>
      <c r="F16" s="39"/>
      <c r="G16" s="39"/>
      <c r="H16" s="1"/>
      <c r="I16" s="1"/>
    </row>
    <row r="17" spans="2:15" x14ac:dyDescent="0.25">
      <c r="B17" s="40" t="s">
        <v>59</v>
      </c>
      <c r="C17" s="41">
        <f>C14+C15+C16</f>
        <v>3390906.6999999997</v>
      </c>
      <c r="D17" s="41">
        <f>D14+D15+D16</f>
        <v>3591292.1999999997</v>
      </c>
      <c r="E17" s="41">
        <f t="shared" ref="E17:F17" si="0">E14+E15+E16</f>
        <v>4309830.5999999996</v>
      </c>
      <c r="F17" s="41">
        <f t="shared" si="0"/>
        <v>4984715.4000000004</v>
      </c>
      <c r="G17" s="41">
        <f t="shared" ref="G17" si="1">G14+G15+G16</f>
        <v>5681972.7999999998</v>
      </c>
      <c r="H17" s="1"/>
      <c r="I17" s="115"/>
      <c r="J17" s="115"/>
      <c r="K17" s="115"/>
      <c r="L17" s="115"/>
      <c r="M17" s="115"/>
      <c r="N17" s="115"/>
      <c r="O17" s="115"/>
    </row>
    <row r="18" spans="2:15" ht="12.75" customHeight="1" x14ac:dyDescent="0.25">
      <c r="B18" s="36" t="s">
        <v>11</v>
      </c>
      <c r="C18" s="37"/>
      <c r="D18" s="37"/>
      <c r="E18" s="37"/>
      <c r="F18" s="37"/>
      <c r="G18" s="37"/>
      <c r="H18" s="1"/>
      <c r="I18" s="115"/>
      <c r="J18" s="115"/>
      <c r="K18" s="115"/>
      <c r="L18" s="115"/>
      <c r="M18" s="115"/>
      <c r="N18" s="115"/>
      <c r="O18" s="115"/>
    </row>
    <row r="19" spans="2:15" ht="38.25" x14ac:dyDescent="0.25">
      <c r="B19" s="42" t="s">
        <v>214</v>
      </c>
      <c r="C19" s="43">
        <v>0.36899999999999999</v>
      </c>
      <c r="D19" s="43">
        <v>0.36899999999999999</v>
      </c>
      <c r="E19" s="43">
        <v>0.36899999999999999</v>
      </c>
      <c r="F19" s="43">
        <v>0.36899999999999999</v>
      </c>
      <c r="G19" s="43">
        <v>0.36899999999999999</v>
      </c>
      <c r="H19" s="1"/>
      <c r="I19" s="115"/>
      <c r="J19" s="115"/>
      <c r="K19" s="115"/>
      <c r="L19" s="115"/>
      <c r="M19" s="115"/>
      <c r="N19" s="115"/>
      <c r="O19" s="115"/>
    </row>
    <row r="20" spans="2:15" ht="50.25" customHeight="1" x14ac:dyDescent="0.25">
      <c r="B20" s="45" t="s">
        <v>220</v>
      </c>
      <c r="C20" s="44">
        <v>0.65</v>
      </c>
      <c r="D20" s="44">
        <v>0.65</v>
      </c>
      <c r="E20" s="44">
        <v>0.65</v>
      </c>
      <c r="F20" s="44">
        <v>0.65</v>
      </c>
      <c r="G20" s="44">
        <v>0.65</v>
      </c>
      <c r="H20" s="1"/>
      <c r="I20" s="1"/>
    </row>
    <row r="21" spans="2:15" ht="24" customHeight="1" x14ac:dyDescent="0.25">
      <c r="B21" s="45" t="s">
        <v>215</v>
      </c>
      <c r="C21" s="44">
        <v>0.83</v>
      </c>
      <c r="D21" s="44">
        <v>0.84</v>
      </c>
      <c r="E21" s="44">
        <v>0.84</v>
      </c>
      <c r="F21" s="44">
        <v>0.84</v>
      </c>
      <c r="G21" s="44">
        <v>0.85</v>
      </c>
      <c r="H21" s="1"/>
      <c r="I21" s="1"/>
    </row>
    <row r="22" spans="2:15" ht="29.25" hidden="1" customHeight="1" x14ac:dyDescent="0.25">
      <c r="B22" s="100" t="s">
        <v>60</v>
      </c>
      <c r="C22" s="101"/>
      <c r="D22" s="112" t="s">
        <v>61</v>
      </c>
      <c r="E22" s="113"/>
      <c r="F22" s="113"/>
      <c r="G22" s="114"/>
      <c r="H22" s="1"/>
      <c r="I22" s="1"/>
    </row>
    <row r="23" spans="2:15" hidden="1" x14ac:dyDescent="0.25">
      <c r="B23" s="37" t="s">
        <v>8</v>
      </c>
      <c r="C23" s="46">
        <f>'Приложение 2'!H47</f>
        <v>0</v>
      </c>
      <c r="D23" s="46">
        <f>'Приложение 2'!I47</f>
        <v>0</v>
      </c>
      <c r="E23" s="46">
        <f>'Приложение 2'!J47</f>
        <v>0</v>
      </c>
      <c r="F23" s="46">
        <f>'Приложение 2'!K47</f>
        <v>0</v>
      </c>
      <c r="G23" s="46">
        <f>'Приложение 2'!L47</f>
        <v>0</v>
      </c>
      <c r="H23" s="1"/>
      <c r="I23" s="1"/>
    </row>
    <row r="24" spans="2:15" hidden="1" x14ac:dyDescent="0.25">
      <c r="B24" s="37" t="s">
        <v>36</v>
      </c>
      <c r="C24" s="46"/>
      <c r="D24" s="39"/>
      <c r="E24" s="46"/>
      <c r="F24" s="39"/>
      <c r="G24" s="46"/>
      <c r="H24" s="1"/>
      <c r="I24" s="1"/>
    </row>
    <row r="25" spans="2:15" hidden="1" x14ac:dyDescent="0.25">
      <c r="B25" s="37" t="s">
        <v>10</v>
      </c>
      <c r="C25" s="39"/>
      <c r="D25" s="39"/>
      <c r="E25" s="39"/>
      <c r="F25" s="39"/>
      <c r="G25" s="39"/>
      <c r="H25" s="1"/>
      <c r="I25" s="1"/>
    </row>
    <row r="26" spans="2:15" hidden="1" x14ac:dyDescent="0.25">
      <c r="B26" s="40" t="s">
        <v>54</v>
      </c>
      <c r="C26" s="41">
        <f>C23+C24+C25</f>
        <v>0</v>
      </c>
      <c r="D26" s="41">
        <f t="shared" ref="D26:E26" si="2">D23+D24+D25</f>
        <v>0</v>
      </c>
      <c r="E26" s="41">
        <f t="shared" si="2"/>
        <v>0</v>
      </c>
      <c r="F26" s="41">
        <f t="shared" ref="F26:G26" si="3">F23+F24+F25</f>
        <v>0</v>
      </c>
      <c r="G26" s="41">
        <f t="shared" si="3"/>
        <v>0</v>
      </c>
      <c r="H26" s="56"/>
      <c r="I26" s="1"/>
    </row>
    <row r="27" spans="2:15" hidden="1" x14ac:dyDescent="0.25">
      <c r="B27" s="36" t="s">
        <v>11</v>
      </c>
      <c r="C27" s="37"/>
      <c r="D27" s="37"/>
      <c r="E27" s="37"/>
      <c r="F27" s="37"/>
      <c r="G27" s="37"/>
      <c r="H27" s="1"/>
      <c r="I27" s="1"/>
    </row>
    <row r="28" spans="2:15" ht="38.25" hidden="1" x14ac:dyDescent="0.25">
      <c r="B28" s="42" t="s">
        <v>62</v>
      </c>
      <c r="C28" s="44">
        <v>1</v>
      </c>
      <c r="D28" s="44">
        <v>1</v>
      </c>
      <c r="E28" s="44">
        <v>1</v>
      </c>
      <c r="F28" s="44">
        <v>1</v>
      </c>
      <c r="G28" s="44">
        <v>1</v>
      </c>
      <c r="H28" s="1"/>
      <c r="I28" s="1"/>
    </row>
    <row r="29" spans="2:15" ht="30" customHeight="1" x14ac:dyDescent="0.25">
      <c r="B29" s="100" t="s">
        <v>60</v>
      </c>
      <c r="C29" s="101"/>
      <c r="D29" s="102" t="s">
        <v>64</v>
      </c>
      <c r="E29" s="103"/>
      <c r="F29" s="103"/>
      <c r="G29" s="104"/>
      <c r="H29" s="1"/>
      <c r="I29" s="1"/>
    </row>
    <row r="30" spans="2:15" x14ac:dyDescent="0.25">
      <c r="B30" s="37" t="s">
        <v>8</v>
      </c>
      <c r="C30" s="46">
        <f>'Приложение 2'!H55+'Приложение 2'!H58</f>
        <v>2428311.6</v>
      </c>
      <c r="D30" s="46">
        <f>'Приложение 2'!I55+'Приложение 2'!I58</f>
        <v>2512610.5</v>
      </c>
      <c r="E30" s="46">
        <f>'Приложение 2'!J55+'Приложение 2'!J58</f>
        <v>3079957.5</v>
      </c>
      <c r="F30" s="46">
        <f>'Приложение 2'!K55+'Приложение 2'!K58</f>
        <v>3596225.3000000003</v>
      </c>
      <c r="G30" s="46">
        <f>'Приложение 2'!L55+'Приложение 2'!L58</f>
        <v>4112625</v>
      </c>
      <c r="H30" s="1"/>
      <c r="I30" s="1"/>
    </row>
    <row r="31" spans="2:15" x14ac:dyDescent="0.25">
      <c r="B31" s="37" t="s">
        <v>36</v>
      </c>
      <c r="C31" s="46"/>
      <c r="D31" s="39"/>
      <c r="E31" s="39"/>
      <c r="F31" s="39"/>
      <c r="G31" s="39"/>
      <c r="H31" s="1"/>
      <c r="I31" s="1"/>
    </row>
    <row r="32" spans="2:15" x14ac:dyDescent="0.25">
      <c r="B32" s="37" t="s">
        <v>10</v>
      </c>
      <c r="C32" s="39"/>
      <c r="D32" s="39"/>
      <c r="E32" s="39"/>
      <c r="F32" s="39"/>
      <c r="G32" s="39"/>
      <c r="H32" s="1"/>
      <c r="I32" s="1"/>
    </row>
    <row r="33" spans="2:9" x14ac:dyDescent="0.25">
      <c r="B33" s="40" t="s">
        <v>54</v>
      </c>
      <c r="C33" s="41">
        <f>C30+C31+C32</f>
        <v>2428311.6</v>
      </c>
      <c r="D33" s="41">
        <f t="shared" ref="D33" si="4">D30+D31+D32</f>
        <v>2512610.5</v>
      </c>
      <c r="E33" s="41">
        <f t="shared" ref="E33:G33" si="5">E30+E31+E32</f>
        <v>3079957.5</v>
      </c>
      <c r="F33" s="41">
        <f t="shared" si="5"/>
        <v>3596225.3000000003</v>
      </c>
      <c r="G33" s="41">
        <f t="shared" si="5"/>
        <v>4112625</v>
      </c>
      <c r="H33" s="56"/>
      <c r="I33" s="1"/>
    </row>
    <row r="34" spans="2:9" ht="11.25" customHeight="1" x14ac:dyDescent="0.25">
      <c r="B34" s="36" t="s">
        <v>11</v>
      </c>
      <c r="C34" s="37"/>
      <c r="D34" s="37"/>
      <c r="E34" s="37"/>
      <c r="F34" s="37"/>
      <c r="G34" s="37"/>
      <c r="H34" s="1"/>
      <c r="I34" s="1"/>
    </row>
    <row r="35" spans="2:9" ht="31.5" customHeight="1" x14ac:dyDescent="0.25">
      <c r="B35" s="45" t="s">
        <v>216</v>
      </c>
      <c r="C35" s="47">
        <v>0.65</v>
      </c>
      <c r="D35" s="47">
        <v>0.67</v>
      </c>
      <c r="E35" s="47">
        <v>0.68</v>
      </c>
      <c r="F35" s="47">
        <v>0.69</v>
      </c>
      <c r="G35" s="47">
        <v>0.7</v>
      </c>
      <c r="H35" s="1"/>
      <c r="I35" s="1"/>
    </row>
    <row r="36" spans="2:9" ht="78.75" customHeight="1" x14ac:dyDescent="0.25">
      <c r="B36" s="45" t="s">
        <v>217</v>
      </c>
      <c r="C36" s="47">
        <v>0.7</v>
      </c>
      <c r="D36" s="47">
        <v>0.72</v>
      </c>
      <c r="E36" s="47">
        <v>0.75</v>
      </c>
      <c r="F36" s="47">
        <v>0.78</v>
      </c>
      <c r="G36" s="47">
        <v>0.8</v>
      </c>
      <c r="H36" s="1"/>
      <c r="I36" s="1"/>
    </row>
    <row r="37" spans="2:9" ht="51" x14ac:dyDescent="0.25">
      <c r="B37" s="45" t="s">
        <v>218</v>
      </c>
      <c r="C37" s="47">
        <v>0.55000000000000004</v>
      </c>
      <c r="D37" s="47">
        <v>0.57999999999999996</v>
      </c>
      <c r="E37" s="47">
        <v>0.6</v>
      </c>
      <c r="F37" s="47">
        <v>0.62</v>
      </c>
      <c r="G37" s="47">
        <v>0.64</v>
      </c>
      <c r="H37" s="1"/>
      <c r="I37" s="1"/>
    </row>
    <row r="38" spans="2:9" ht="69.75" hidden="1" customHeight="1" x14ac:dyDescent="0.25">
      <c r="B38" s="100" t="s">
        <v>66</v>
      </c>
      <c r="C38" s="101"/>
      <c r="D38" s="102" t="s">
        <v>67</v>
      </c>
      <c r="E38" s="103"/>
      <c r="F38" s="103"/>
      <c r="G38" s="104"/>
      <c r="H38" s="1"/>
      <c r="I38" s="1"/>
    </row>
    <row r="39" spans="2:9" hidden="1" x14ac:dyDescent="0.25">
      <c r="B39" s="37" t="s">
        <v>8</v>
      </c>
      <c r="C39" s="46">
        <f>'Приложение 2'!H63</f>
        <v>0</v>
      </c>
      <c r="D39" s="46">
        <f>'Приложение 2'!I63</f>
        <v>0</v>
      </c>
      <c r="E39" s="46">
        <f>'Приложение 2'!J63</f>
        <v>0</v>
      </c>
      <c r="F39" s="46">
        <f>'Приложение 2'!K63</f>
        <v>0</v>
      </c>
      <c r="G39" s="46">
        <f>'Приложение 2'!L63</f>
        <v>0</v>
      </c>
      <c r="H39" s="1"/>
      <c r="I39" s="1"/>
    </row>
    <row r="40" spans="2:9" hidden="1" x14ac:dyDescent="0.25">
      <c r="B40" s="37" t="s">
        <v>36</v>
      </c>
      <c r="C40" s="46"/>
      <c r="D40" s="39"/>
      <c r="E40" s="39"/>
      <c r="F40" s="39"/>
      <c r="G40" s="39"/>
      <c r="H40" s="1"/>
      <c r="I40" s="1"/>
    </row>
    <row r="41" spans="2:9" hidden="1" x14ac:dyDescent="0.25">
      <c r="B41" s="37" t="s">
        <v>10</v>
      </c>
      <c r="C41" s="39"/>
      <c r="D41" s="39"/>
      <c r="E41" s="39"/>
      <c r="F41" s="39"/>
      <c r="G41" s="39"/>
      <c r="H41" s="1"/>
      <c r="I41" s="1"/>
    </row>
    <row r="42" spans="2:9" hidden="1" x14ac:dyDescent="0.25">
      <c r="B42" s="40" t="s">
        <v>70</v>
      </c>
      <c r="C42" s="41">
        <f>C39+C40+C41</f>
        <v>0</v>
      </c>
      <c r="D42" s="41">
        <f t="shared" ref="D42" si="6">D39+D40+D41</f>
        <v>0</v>
      </c>
      <c r="E42" s="41">
        <f t="shared" ref="E42:G42" si="7">E39+E40+E41</f>
        <v>0</v>
      </c>
      <c r="F42" s="41">
        <f t="shared" si="7"/>
        <v>0</v>
      </c>
      <c r="G42" s="41">
        <f t="shared" si="7"/>
        <v>0</v>
      </c>
      <c r="H42" s="56"/>
      <c r="I42" s="1"/>
    </row>
    <row r="43" spans="2:9" hidden="1" x14ac:dyDescent="0.25">
      <c r="B43" s="36" t="s">
        <v>11</v>
      </c>
      <c r="C43" s="37"/>
      <c r="D43" s="37"/>
      <c r="E43" s="37"/>
      <c r="F43" s="37"/>
      <c r="G43" s="37"/>
      <c r="H43" s="1"/>
      <c r="I43" s="1"/>
    </row>
    <row r="44" spans="2:9" ht="51" hidden="1" x14ac:dyDescent="0.25">
      <c r="B44" s="48" t="s">
        <v>226</v>
      </c>
      <c r="C44" s="58">
        <v>72500</v>
      </c>
      <c r="D44" s="58">
        <v>72500</v>
      </c>
      <c r="E44" s="58">
        <v>72500</v>
      </c>
      <c r="F44" s="58">
        <v>72500</v>
      </c>
      <c r="G44" s="58">
        <v>72500</v>
      </c>
      <c r="H44" s="1"/>
      <c r="I44" s="1"/>
    </row>
    <row r="45" spans="2:9" ht="51" hidden="1" x14ac:dyDescent="0.25">
      <c r="B45" s="48" t="s">
        <v>227</v>
      </c>
      <c r="C45" s="59">
        <v>1</v>
      </c>
      <c r="D45" s="59">
        <v>1</v>
      </c>
      <c r="E45" s="59">
        <v>1</v>
      </c>
      <c r="F45" s="59">
        <v>1</v>
      </c>
      <c r="G45" s="59">
        <v>1</v>
      </c>
      <c r="H45" s="1"/>
      <c r="I45" s="1"/>
    </row>
    <row r="46" spans="2:9" ht="38.25" hidden="1" x14ac:dyDescent="0.25">
      <c r="B46" s="48" t="s">
        <v>228</v>
      </c>
      <c r="C46" s="59">
        <v>0.8</v>
      </c>
      <c r="D46" s="59">
        <v>0.8</v>
      </c>
      <c r="E46" s="59">
        <v>0.8</v>
      </c>
      <c r="F46" s="59">
        <v>0.8</v>
      </c>
      <c r="G46" s="59">
        <v>0.8</v>
      </c>
      <c r="H46" s="1"/>
      <c r="I46" s="1"/>
    </row>
    <row r="47" spans="2:9" ht="38.25" hidden="1" x14ac:dyDescent="0.25">
      <c r="B47" s="48" t="s">
        <v>229</v>
      </c>
      <c r="C47" s="59">
        <v>0.6</v>
      </c>
      <c r="D47" s="59">
        <v>0.6</v>
      </c>
      <c r="E47" s="59">
        <v>0.6</v>
      </c>
      <c r="F47" s="59">
        <v>0.6</v>
      </c>
      <c r="G47" s="59">
        <v>0.6</v>
      </c>
      <c r="H47" s="1"/>
      <c r="I47" s="1"/>
    </row>
    <row r="48" spans="2:9" ht="38.25" hidden="1" customHeight="1" x14ac:dyDescent="0.25">
      <c r="B48" s="100" t="s">
        <v>68</v>
      </c>
      <c r="C48" s="101"/>
      <c r="D48" s="102" t="s">
        <v>69</v>
      </c>
      <c r="E48" s="103"/>
      <c r="F48" s="103"/>
      <c r="G48" s="104"/>
      <c r="H48" s="1"/>
      <c r="I48" s="1"/>
    </row>
    <row r="49" spans="2:9" hidden="1" x14ac:dyDescent="0.25">
      <c r="B49" s="37" t="s">
        <v>8</v>
      </c>
      <c r="C49" s="46">
        <f>'Приложение 2'!H71</f>
        <v>0</v>
      </c>
      <c r="D49" s="46">
        <f>'Приложение 2'!I71</f>
        <v>0</v>
      </c>
      <c r="E49" s="46">
        <f>'Приложение 2'!J71</f>
        <v>0</v>
      </c>
      <c r="F49" s="46">
        <f>'Приложение 2'!K71</f>
        <v>0</v>
      </c>
      <c r="G49" s="46">
        <f>'Приложение 2'!L71</f>
        <v>0</v>
      </c>
      <c r="H49" s="1"/>
      <c r="I49" s="1"/>
    </row>
    <row r="50" spans="2:9" hidden="1" x14ac:dyDescent="0.25">
      <c r="B50" s="37" t="s">
        <v>36</v>
      </c>
      <c r="C50" s="46"/>
      <c r="D50" s="39"/>
      <c r="E50" s="39"/>
      <c r="F50" s="39"/>
      <c r="G50" s="39"/>
      <c r="H50" s="1"/>
      <c r="I50" s="1"/>
    </row>
    <row r="51" spans="2:9" hidden="1" x14ac:dyDescent="0.25">
      <c r="B51" s="37" t="s">
        <v>10</v>
      </c>
      <c r="C51" s="39"/>
      <c r="D51" s="39"/>
      <c r="E51" s="39"/>
      <c r="F51" s="39"/>
      <c r="G51" s="39"/>
      <c r="H51" s="1"/>
      <c r="I51" s="1"/>
    </row>
    <row r="52" spans="2:9" hidden="1" x14ac:dyDescent="0.25">
      <c r="B52" s="40" t="s">
        <v>71</v>
      </c>
      <c r="C52" s="41">
        <f>C49+C50+C51</f>
        <v>0</v>
      </c>
      <c r="D52" s="41">
        <f t="shared" ref="D52:G52" si="8">D49+D50+D51</f>
        <v>0</v>
      </c>
      <c r="E52" s="41">
        <f t="shared" si="8"/>
        <v>0</v>
      </c>
      <c r="F52" s="41">
        <f t="shared" si="8"/>
        <v>0</v>
      </c>
      <c r="G52" s="41">
        <f t="shared" si="8"/>
        <v>0</v>
      </c>
      <c r="H52" s="56"/>
      <c r="I52" s="1"/>
    </row>
    <row r="53" spans="2:9" hidden="1" x14ac:dyDescent="0.25">
      <c r="B53" s="36" t="s">
        <v>11</v>
      </c>
      <c r="C53" s="37"/>
      <c r="D53" s="37"/>
      <c r="E53" s="37"/>
      <c r="F53" s="37"/>
      <c r="G53" s="37"/>
      <c r="H53" s="1"/>
      <c r="I53" s="1"/>
    </row>
    <row r="54" spans="2:9" ht="38.25" hidden="1" x14ac:dyDescent="0.25">
      <c r="B54" s="42" t="s">
        <v>72</v>
      </c>
      <c r="C54" s="60">
        <v>1900</v>
      </c>
      <c r="D54" s="61">
        <v>1950</v>
      </c>
      <c r="E54" s="61">
        <v>1950</v>
      </c>
      <c r="F54" s="61">
        <v>1950</v>
      </c>
      <c r="G54" s="61">
        <v>1950</v>
      </c>
      <c r="H54" s="1"/>
      <c r="I54" s="1"/>
    </row>
    <row r="55" spans="2:9" ht="80.25" hidden="1" customHeight="1" x14ac:dyDescent="0.25">
      <c r="B55" s="100" t="s">
        <v>73</v>
      </c>
      <c r="C55" s="101"/>
      <c r="D55" s="102" t="s">
        <v>74</v>
      </c>
      <c r="E55" s="103"/>
      <c r="F55" s="103"/>
      <c r="G55" s="104"/>
      <c r="H55" s="1"/>
      <c r="I55" s="1"/>
    </row>
    <row r="56" spans="2:9" hidden="1" x14ac:dyDescent="0.25">
      <c r="B56" s="37" t="s">
        <v>8</v>
      </c>
      <c r="C56" s="46">
        <f>'Приложение 2'!H79</f>
        <v>0</v>
      </c>
      <c r="D56" s="46">
        <f>'Приложение 2'!I79</f>
        <v>0</v>
      </c>
      <c r="E56" s="46">
        <f>'Приложение 2'!J79</f>
        <v>0</v>
      </c>
      <c r="F56" s="46">
        <f>'Приложение 2'!K79</f>
        <v>0</v>
      </c>
      <c r="G56" s="46">
        <f>'Приложение 2'!L79</f>
        <v>0</v>
      </c>
      <c r="H56" s="1"/>
      <c r="I56" s="1"/>
    </row>
    <row r="57" spans="2:9" hidden="1" x14ac:dyDescent="0.25">
      <c r="B57" s="37" t="s">
        <v>36</v>
      </c>
      <c r="C57" s="46"/>
      <c r="D57" s="39"/>
      <c r="E57" s="39"/>
      <c r="F57" s="39"/>
      <c r="G57" s="39"/>
      <c r="H57" s="1"/>
      <c r="I57" s="1"/>
    </row>
    <row r="58" spans="2:9" hidden="1" x14ac:dyDescent="0.25">
      <c r="B58" s="37" t="s">
        <v>10</v>
      </c>
      <c r="C58" s="39"/>
      <c r="D58" s="39"/>
      <c r="E58" s="39"/>
      <c r="F58" s="39"/>
      <c r="G58" s="39"/>
      <c r="H58" s="1"/>
      <c r="I58" s="1"/>
    </row>
    <row r="59" spans="2:9" hidden="1" x14ac:dyDescent="0.25">
      <c r="B59" s="40" t="s">
        <v>76</v>
      </c>
      <c r="C59" s="41">
        <f>C56+C57+C58</f>
        <v>0</v>
      </c>
      <c r="D59" s="41">
        <f t="shared" ref="D59:G59" si="9">D56+D57+D58</f>
        <v>0</v>
      </c>
      <c r="E59" s="41">
        <f t="shared" si="9"/>
        <v>0</v>
      </c>
      <c r="F59" s="41">
        <f t="shared" si="9"/>
        <v>0</v>
      </c>
      <c r="G59" s="41">
        <f t="shared" si="9"/>
        <v>0</v>
      </c>
      <c r="H59" s="1"/>
      <c r="I59" s="1"/>
    </row>
    <row r="60" spans="2:9" hidden="1" x14ac:dyDescent="0.25">
      <c r="B60" s="36" t="s">
        <v>11</v>
      </c>
      <c r="C60" s="37"/>
      <c r="D60" s="37"/>
      <c r="E60" s="37"/>
      <c r="F60" s="37"/>
      <c r="G60" s="37"/>
      <c r="H60" s="1"/>
      <c r="I60" s="1"/>
    </row>
    <row r="61" spans="2:9" ht="38.25" hidden="1" x14ac:dyDescent="0.25">
      <c r="B61" s="42" t="s">
        <v>75</v>
      </c>
      <c r="C61" s="62">
        <v>0.9</v>
      </c>
      <c r="D61" s="62">
        <v>0.9</v>
      </c>
      <c r="E61" s="62">
        <v>0.9</v>
      </c>
      <c r="F61" s="62">
        <v>0.9</v>
      </c>
      <c r="G61" s="62">
        <v>0.9</v>
      </c>
      <c r="H61" s="1"/>
      <c r="I61" s="1"/>
    </row>
    <row r="62" spans="2:9" ht="36" customHeight="1" x14ac:dyDescent="0.25">
      <c r="B62" s="100" t="s">
        <v>63</v>
      </c>
      <c r="C62" s="101"/>
      <c r="D62" s="102" t="s">
        <v>77</v>
      </c>
      <c r="E62" s="103"/>
      <c r="F62" s="103"/>
      <c r="G62" s="104"/>
      <c r="H62" s="1"/>
      <c r="I62" s="1"/>
    </row>
    <row r="63" spans="2:9" x14ac:dyDescent="0.25">
      <c r="B63" s="37" t="s">
        <v>8</v>
      </c>
      <c r="C63" s="46">
        <f>'Приложение 2'!H87+'Приложение 2'!H90</f>
        <v>712661.7</v>
      </c>
      <c r="D63" s="46">
        <f>'Приложение 2'!I87+'Приложение 2'!I90</f>
        <v>819560.9</v>
      </c>
      <c r="E63" s="46">
        <f>'Приложение 2'!J87+'Приложение 2'!J90</f>
        <v>942495</v>
      </c>
      <c r="F63" s="46">
        <f>'Приложение 2'!K87+'Приложение 2'!K90</f>
        <v>1083869.3</v>
      </c>
      <c r="G63" s="46">
        <f>'Приложение 2'!L87+'Приложение 2'!L90</f>
        <v>1246449.7</v>
      </c>
      <c r="H63" s="1"/>
      <c r="I63" s="1"/>
    </row>
    <row r="64" spans="2:9" x14ac:dyDescent="0.25">
      <c r="B64" s="37" t="s">
        <v>36</v>
      </c>
      <c r="C64" s="46"/>
      <c r="D64" s="39"/>
      <c r="E64" s="39"/>
      <c r="F64" s="39"/>
      <c r="G64" s="39"/>
      <c r="H64" s="1"/>
      <c r="I64" s="1"/>
    </row>
    <row r="65" spans="2:9" x14ac:dyDescent="0.25">
      <c r="B65" s="37" t="s">
        <v>10</v>
      </c>
      <c r="C65" s="39"/>
      <c r="D65" s="39"/>
      <c r="E65" s="39"/>
      <c r="F65" s="39"/>
      <c r="G65" s="39"/>
      <c r="H65" s="1"/>
      <c r="I65" s="1"/>
    </row>
    <row r="66" spans="2:9" x14ac:dyDescent="0.25">
      <c r="B66" s="40" t="s">
        <v>55</v>
      </c>
      <c r="C66" s="41">
        <f>C63+C64+C65</f>
        <v>712661.7</v>
      </c>
      <c r="D66" s="41">
        <f t="shared" ref="D66:G66" si="10">D63+D64+D65</f>
        <v>819560.9</v>
      </c>
      <c r="E66" s="41">
        <f t="shared" si="10"/>
        <v>942495</v>
      </c>
      <c r="F66" s="41">
        <f t="shared" si="10"/>
        <v>1083869.3</v>
      </c>
      <c r="G66" s="41">
        <f t="shared" si="10"/>
        <v>1246449.7</v>
      </c>
      <c r="H66" s="56"/>
      <c r="I66" s="1"/>
    </row>
    <row r="67" spans="2:9" x14ac:dyDescent="0.25">
      <c r="B67" s="36" t="s">
        <v>11</v>
      </c>
      <c r="C67" s="37"/>
      <c r="D67" s="37"/>
      <c r="E67" s="37"/>
      <c r="F67" s="37"/>
      <c r="G67" s="37"/>
      <c r="H67" s="1"/>
      <c r="I67" s="1"/>
    </row>
    <row r="68" spans="2:9" ht="34.5" customHeight="1" x14ac:dyDescent="0.25">
      <c r="B68" s="42" t="s">
        <v>78</v>
      </c>
      <c r="C68" s="49" t="s">
        <v>238</v>
      </c>
      <c r="D68" s="49" t="s">
        <v>238</v>
      </c>
      <c r="E68" s="49" t="s">
        <v>238</v>
      </c>
      <c r="F68" s="49" t="s">
        <v>238</v>
      </c>
      <c r="G68" s="49" t="s">
        <v>238</v>
      </c>
      <c r="H68" s="1"/>
      <c r="I68" s="1"/>
    </row>
    <row r="69" spans="2:9" ht="24" customHeight="1" x14ac:dyDescent="0.25">
      <c r="B69" s="100" t="s">
        <v>66</v>
      </c>
      <c r="C69" s="101"/>
      <c r="D69" s="102" t="s">
        <v>81</v>
      </c>
      <c r="E69" s="103"/>
      <c r="F69" s="103"/>
      <c r="G69" s="104"/>
      <c r="H69" s="1"/>
      <c r="I69" s="1"/>
    </row>
    <row r="70" spans="2:9" x14ac:dyDescent="0.25">
      <c r="B70" s="37" t="s">
        <v>8</v>
      </c>
      <c r="C70" s="46"/>
      <c r="D70" s="46"/>
      <c r="E70" s="46"/>
      <c r="F70" s="46"/>
      <c r="G70" s="46"/>
      <c r="H70" s="1"/>
      <c r="I70" s="1"/>
    </row>
    <row r="71" spans="2:9" x14ac:dyDescent="0.25">
      <c r="B71" s="37" t="s">
        <v>36</v>
      </c>
      <c r="C71" s="46">
        <f>'Приложение 2'!H96</f>
        <v>249933.4</v>
      </c>
      <c r="D71" s="46">
        <f>'Приложение 2'!I96</f>
        <v>259120.8</v>
      </c>
      <c r="E71" s="46">
        <f>'Приложение 2'!J96</f>
        <v>287378.09999999998</v>
      </c>
      <c r="F71" s="46">
        <f>'Приложение 2'!K96</f>
        <v>304620.79999999999</v>
      </c>
      <c r="G71" s="46">
        <f>'Приложение 2'!L96</f>
        <v>322898.09999999998</v>
      </c>
      <c r="H71" s="1"/>
      <c r="I71" s="1"/>
    </row>
    <row r="72" spans="2:9" x14ac:dyDescent="0.25">
      <c r="B72" s="37" t="s">
        <v>10</v>
      </c>
      <c r="C72" s="39"/>
      <c r="D72" s="39"/>
      <c r="E72" s="39"/>
      <c r="F72" s="39"/>
      <c r="G72" s="39"/>
      <c r="H72" s="1"/>
      <c r="I72" s="1"/>
    </row>
    <row r="73" spans="2:9" x14ac:dyDescent="0.25">
      <c r="B73" s="40" t="s">
        <v>70</v>
      </c>
      <c r="C73" s="41">
        <f>C70+C71+C72</f>
        <v>249933.4</v>
      </c>
      <c r="D73" s="41">
        <f t="shared" ref="D73:G73" si="11">D70+D71+D72</f>
        <v>259120.8</v>
      </c>
      <c r="E73" s="41">
        <f t="shared" si="11"/>
        <v>287378.09999999998</v>
      </c>
      <c r="F73" s="41">
        <f t="shared" si="11"/>
        <v>304620.79999999999</v>
      </c>
      <c r="G73" s="41">
        <f t="shared" si="11"/>
        <v>322898.09999999998</v>
      </c>
      <c r="H73" s="56"/>
      <c r="I73" s="1"/>
    </row>
    <row r="74" spans="2:9" ht="13.5" customHeight="1" x14ac:dyDescent="0.25">
      <c r="B74" s="36" t="s">
        <v>11</v>
      </c>
      <c r="C74" s="37"/>
      <c r="D74" s="37"/>
      <c r="E74" s="37"/>
      <c r="F74" s="37"/>
      <c r="G74" s="37"/>
      <c r="H74" s="1"/>
      <c r="I74" s="1"/>
    </row>
    <row r="75" spans="2:9" ht="25.5" x14ac:dyDescent="0.25">
      <c r="B75" s="42" t="s">
        <v>82</v>
      </c>
      <c r="C75" s="49">
        <v>1</v>
      </c>
      <c r="D75" s="49">
        <v>1</v>
      </c>
      <c r="E75" s="49">
        <v>1</v>
      </c>
      <c r="F75" s="49">
        <v>1</v>
      </c>
      <c r="G75" s="49">
        <v>1</v>
      </c>
      <c r="H75" s="1"/>
      <c r="I75" s="1"/>
    </row>
    <row r="76" spans="2:9" ht="28.5" hidden="1" customHeight="1" x14ac:dyDescent="0.25">
      <c r="B76" s="100" t="s">
        <v>83</v>
      </c>
      <c r="C76" s="101"/>
      <c r="D76" s="102" t="s">
        <v>84</v>
      </c>
      <c r="E76" s="103"/>
      <c r="F76" s="103"/>
      <c r="G76" s="104"/>
      <c r="H76" s="1"/>
      <c r="I76" s="1"/>
    </row>
    <row r="77" spans="2:9" hidden="1" x14ac:dyDescent="0.25">
      <c r="B77" s="37" t="s">
        <v>8</v>
      </c>
      <c r="C77" s="46"/>
      <c r="D77" s="46"/>
      <c r="E77" s="46"/>
      <c r="F77" s="46"/>
      <c r="G77" s="46"/>
      <c r="H77" s="1"/>
      <c r="I77" s="1"/>
    </row>
    <row r="78" spans="2:9" hidden="1" x14ac:dyDescent="0.25">
      <c r="B78" s="37" t="s">
        <v>36</v>
      </c>
      <c r="C78" s="46">
        <f>'Приложение 2'!H104</f>
        <v>0</v>
      </c>
      <c r="D78" s="46">
        <f>'Приложение 2'!I104</f>
        <v>0</v>
      </c>
      <c r="E78" s="46">
        <f>'Приложение 2'!J104</f>
        <v>0</v>
      </c>
      <c r="F78" s="46">
        <f>'Приложение 2'!K104</f>
        <v>0</v>
      </c>
      <c r="G78" s="46">
        <f>'Приложение 2'!L104</f>
        <v>0</v>
      </c>
      <c r="H78" s="1"/>
      <c r="I78" s="1"/>
    </row>
    <row r="79" spans="2:9" hidden="1" x14ac:dyDescent="0.25">
      <c r="B79" s="37" t="s">
        <v>10</v>
      </c>
      <c r="C79" s="39"/>
      <c r="D79" s="39"/>
      <c r="E79" s="39"/>
      <c r="F79" s="39"/>
      <c r="G79" s="39"/>
      <c r="H79" s="1"/>
      <c r="I79" s="1"/>
    </row>
    <row r="80" spans="2:9" hidden="1" x14ac:dyDescent="0.25">
      <c r="B80" s="40" t="s">
        <v>85</v>
      </c>
      <c r="C80" s="41">
        <f>C77+C78+C79</f>
        <v>0</v>
      </c>
      <c r="D80" s="41">
        <f t="shared" ref="D80:G80" si="12">D77+D78+D79</f>
        <v>0</v>
      </c>
      <c r="E80" s="41">
        <f t="shared" si="12"/>
        <v>0</v>
      </c>
      <c r="F80" s="41">
        <f t="shared" si="12"/>
        <v>0</v>
      </c>
      <c r="G80" s="41">
        <f t="shared" si="12"/>
        <v>0</v>
      </c>
      <c r="H80" s="56"/>
      <c r="I80" s="1"/>
    </row>
    <row r="81" spans="2:9" hidden="1" x14ac:dyDescent="0.25">
      <c r="B81" s="36" t="s">
        <v>11</v>
      </c>
      <c r="C81" s="37"/>
      <c r="D81" s="37"/>
      <c r="E81" s="37"/>
      <c r="F81" s="37"/>
      <c r="G81" s="37"/>
      <c r="H81" s="1"/>
      <c r="I81" s="1"/>
    </row>
    <row r="82" spans="2:9" ht="25.5" hidden="1" x14ac:dyDescent="0.25">
      <c r="B82" s="42" t="s">
        <v>82</v>
      </c>
      <c r="C82" s="49">
        <v>0.95</v>
      </c>
      <c r="D82" s="49">
        <v>0.95</v>
      </c>
      <c r="E82" s="49">
        <v>0.95</v>
      </c>
      <c r="F82" s="49">
        <v>0.95</v>
      </c>
      <c r="G82" s="49">
        <v>0.95</v>
      </c>
      <c r="H82" s="1"/>
      <c r="I82" s="1"/>
    </row>
    <row r="83" spans="2:9" ht="54.75" hidden="1" customHeight="1" x14ac:dyDescent="0.25">
      <c r="B83" s="105" t="s">
        <v>122</v>
      </c>
      <c r="C83" s="106"/>
      <c r="D83" s="107" t="s">
        <v>87</v>
      </c>
      <c r="E83" s="108"/>
      <c r="F83" s="108"/>
      <c r="G83" s="109"/>
      <c r="H83" s="1"/>
      <c r="I83" s="1"/>
    </row>
    <row r="84" spans="2:9" hidden="1" x14ac:dyDescent="0.25">
      <c r="B84" s="63" t="s">
        <v>8</v>
      </c>
      <c r="C84" s="64">
        <f>'Приложение 2'!H114</f>
        <v>0</v>
      </c>
      <c r="D84" s="64">
        <f>'Приложение 2'!I114</f>
        <v>0</v>
      </c>
      <c r="E84" s="64">
        <f>'Приложение 2'!J114</f>
        <v>0</v>
      </c>
      <c r="F84" s="64">
        <f>'Приложение 2'!K114</f>
        <v>0</v>
      </c>
      <c r="G84" s="64">
        <f>'Приложение 2'!L114</f>
        <v>0</v>
      </c>
      <c r="H84" s="1"/>
      <c r="I84" s="1"/>
    </row>
    <row r="85" spans="2:9" hidden="1" x14ac:dyDescent="0.25">
      <c r="B85" s="63" t="s">
        <v>36</v>
      </c>
      <c r="C85" s="64"/>
      <c r="D85" s="64"/>
      <c r="E85" s="64"/>
      <c r="F85" s="64"/>
      <c r="G85" s="64"/>
      <c r="H85" s="1"/>
      <c r="I85" s="1"/>
    </row>
    <row r="86" spans="2:9" hidden="1" x14ac:dyDescent="0.25">
      <c r="B86" s="63" t="s">
        <v>10</v>
      </c>
      <c r="C86" s="65"/>
      <c r="D86" s="65"/>
      <c r="E86" s="65"/>
      <c r="F86" s="65"/>
      <c r="G86" s="65"/>
      <c r="H86" s="1"/>
      <c r="I86" s="1"/>
    </row>
    <row r="87" spans="2:9" hidden="1" x14ac:dyDescent="0.25">
      <c r="B87" s="66" t="s">
        <v>89</v>
      </c>
      <c r="C87" s="67">
        <f>C84+C85+C86</f>
        <v>0</v>
      </c>
      <c r="D87" s="67">
        <f t="shared" ref="D87:G87" si="13">D84+D85+D86</f>
        <v>0</v>
      </c>
      <c r="E87" s="67">
        <f t="shared" si="13"/>
        <v>0</v>
      </c>
      <c r="F87" s="67">
        <f t="shared" si="13"/>
        <v>0</v>
      </c>
      <c r="G87" s="67">
        <f t="shared" si="13"/>
        <v>0</v>
      </c>
      <c r="H87" s="1"/>
      <c r="I87" s="1"/>
    </row>
    <row r="88" spans="2:9" hidden="1" x14ac:dyDescent="0.25">
      <c r="B88" s="68" t="s">
        <v>11</v>
      </c>
      <c r="C88" s="63"/>
      <c r="D88" s="63"/>
      <c r="E88" s="63"/>
      <c r="F88" s="63"/>
      <c r="G88" s="63"/>
      <c r="H88" s="1"/>
      <c r="I88" s="1"/>
    </row>
    <row r="89" spans="2:9" ht="38.25" hidden="1" x14ac:dyDescent="0.25">
      <c r="B89" s="45" t="s">
        <v>88</v>
      </c>
      <c r="C89" s="69">
        <v>1</v>
      </c>
      <c r="D89" s="69">
        <v>1</v>
      </c>
      <c r="E89" s="69">
        <v>1</v>
      </c>
      <c r="F89" s="69">
        <v>1</v>
      </c>
      <c r="G89" s="69">
        <v>1</v>
      </c>
      <c r="H89" s="1"/>
      <c r="I89" s="1"/>
    </row>
    <row r="90" spans="2:9" ht="32.25" hidden="1" customHeight="1" x14ac:dyDescent="0.25">
      <c r="B90" s="100" t="s">
        <v>90</v>
      </c>
      <c r="C90" s="101"/>
      <c r="D90" s="102" t="s">
        <v>91</v>
      </c>
      <c r="E90" s="103"/>
      <c r="F90" s="103"/>
      <c r="G90" s="104"/>
      <c r="H90" s="1"/>
      <c r="I90" s="1"/>
    </row>
    <row r="91" spans="2:9" hidden="1" x14ac:dyDescent="0.25">
      <c r="B91" s="37" t="s">
        <v>8</v>
      </c>
      <c r="C91" s="46">
        <f>'Приложение 2'!H119</f>
        <v>0</v>
      </c>
      <c r="D91" s="46">
        <f>'Приложение 2'!I119</f>
        <v>0</v>
      </c>
      <c r="E91" s="46">
        <f>'Приложение 2'!J119</f>
        <v>0</v>
      </c>
      <c r="F91" s="46">
        <f>'Приложение 2'!K119</f>
        <v>0</v>
      </c>
      <c r="G91" s="46">
        <f>'Приложение 2'!L119</f>
        <v>0</v>
      </c>
      <c r="H91" s="1"/>
      <c r="I91" s="1"/>
    </row>
    <row r="92" spans="2:9" hidden="1" x14ac:dyDescent="0.25">
      <c r="B92" s="37" t="s">
        <v>36</v>
      </c>
      <c r="C92" s="46"/>
      <c r="D92" s="46"/>
      <c r="E92" s="46"/>
      <c r="F92" s="46"/>
      <c r="G92" s="46"/>
      <c r="H92" s="1"/>
      <c r="I92" s="1"/>
    </row>
    <row r="93" spans="2:9" hidden="1" x14ac:dyDescent="0.25">
      <c r="B93" s="37" t="s">
        <v>10</v>
      </c>
      <c r="C93" s="39"/>
      <c r="D93" s="39"/>
      <c r="E93" s="39"/>
      <c r="F93" s="39"/>
      <c r="G93" s="39"/>
      <c r="H93" s="1"/>
      <c r="I93" s="1"/>
    </row>
    <row r="94" spans="2:9" hidden="1" x14ac:dyDescent="0.25">
      <c r="B94" s="40" t="s">
        <v>92</v>
      </c>
      <c r="C94" s="41">
        <f>C91+C92+C93</f>
        <v>0</v>
      </c>
      <c r="D94" s="41">
        <f t="shared" ref="D94:G94" si="14">D91+D92+D93</f>
        <v>0</v>
      </c>
      <c r="E94" s="41">
        <f t="shared" si="14"/>
        <v>0</v>
      </c>
      <c r="F94" s="41">
        <f t="shared" si="14"/>
        <v>0</v>
      </c>
      <c r="G94" s="41">
        <f t="shared" si="14"/>
        <v>0</v>
      </c>
      <c r="H94" s="1"/>
      <c r="I94" s="1"/>
    </row>
    <row r="95" spans="2:9" hidden="1" x14ac:dyDescent="0.25">
      <c r="B95" s="36" t="s">
        <v>11</v>
      </c>
      <c r="C95" s="37"/>
      <c r="D95" s="37"/>
      <c r="E95" s="37"/>
      <c r="F95" s="37"/>
      <c r="G95" s="37"/>
      <c r="H95" s="1"/>
      <c r="I95" s="1"/>
    </row>
    <row r="96" spans="2:9" hidden="1" x14ac:dyDescent="0.25">
      <c r="B96" s="42" t="s">
        <v>93</v>
      </c>
      <c r="C96" s="49">
        <v>1</v>
      </c>
      <c r="D96" s="49"/>
      <c r="E96" s="49"/>
      <c r="F96" s="49"/>
      <c r="G96" s="49"/>
      <c r="H96" s="1"/>
      <c r="I96" s="1"/>
    </row>
    <row r="97" spans="2:9" ht="37.5" hidden="1" customHeight="1" x14ac:dyDescent="0.25">
      <c r="B97" s="100" t="s">
        <v>94</v>
      </c>
      <c r="C97" s="101"/>
      <c r="D97" s="102" t="s">
        <v>95</v>
      </c>
      <c r="E97" s="103"/>
      <c r="F97" s="103"/>
      <c r="G97" s="104"/>
      <c r="H97" s="1"/>
      <c r="I97" s="1"/>
    </row>
    <row r="98" spans="2:9" hidden="1" x14ac:dyDescent="0.25">
      <c r="B98" s="37" t="s">
        <v>8</v>
      </c>
      <c r="C98" s="46">
        <f>'Приложение 2'!H127+'Приложение 2'!H130</f>
        <v>0</v>
      </c>
      <c r="D98" s="46">
        <f>'Приложение 2'!I127+'Приложение 2'!I130</f>
        <v>0</v>
      </c>
      <c r="E98" s="46">
        <f>'Приложение 2'!J127+'Приложение 2'!J130</f>
        <v>0</v>
      </c>
      <c r="F98" s="46">
        <f>'Приложение 2'!K127+'Приложение 2'!K130</f>
        <v>0</v>
      </c>
      <c r="G98" s="46">
        <f>'Приложение 2'!L127+'Приложение 2'!L130</f>
        <v>0</v>
      </c>
      <c r="H98" s="1"/>
      <c r="I98" s="1"/>
    </row>
    <row r="99" spans="2:9" hidden="1" x14ac:dyDescent="0.25">
      <c r="B99" s="37" t="s">
        <v>36</v>
      </c>
      <c r="C99" s="46"/>
      <c r="D99" s="46"/>
      <c r="E99" s="46"/>
      <c r="F99" s="46"/>
      <c r="G99" s="46"/>
      <c r="H99" s="1"/>
      <c r="I99" s="1"/>
    </row>
    <row r="100" spans="2:9" hidden="1" x14ac:dyDescent="0.25">
      <c r="B100" s="37" t="s">
        <v>10</v>
      </c>
      <c r="C100" s="39"/>
      <c r="D100" s="39"/>
      <c r="E100" s="39"/>
      <c r="F100" s="39"/>
      <c r="G100" s="39"/>
      <c r="H100" s="1"/>
      <c r="I100" s="1"/>
    </row>
    <row r="101" spans="2:9" hidden="1" x14ac:dyDescent="0.25">
      <c r="B101" s="40" t="s">
        <v>96</v>
      </c>
      <c r="C101" s="41">
        <f>C98+C99+C100</f>
        <v>0</v>
      </c>
      <c r="D101" s="41">
        <f t="shared" ref="D101:G101" si="15">D98+D99+D100</f>
        <v>0</v>
      </c>
      <c r="E101" s="41">
        <f t="shared" si="15"/>
        <v>0</v>
      </c>
      <c r="F101" s="41">
        <f t="shared" si="15"/>
        <v>0</v>
      </c>
      <c r="G101" s="41">
        <f t="shared" si="15"/>
        <v>0</v>
      </c>
      <c r="H101" s="56"/>
      <c r="I101" s="1"/>
    </row>
    <row r="102" spans="2:9" hidden="1" x14ac:dyDescent="0.25">
      <c r="B102" s="36" t="s">
        <v>11</v>
      </c>
      <c r="C102" s="37"/>
      <c r="D102" s="37"/>
      <c r="E102" s="37"/>
      <c r="F102" s="37"/>
      <c r="G102" s="37"/>
      <c r="H102" s="1"/>
      <c r="I102" s="1"/>
    </row>
    <row r="103" spans="2:9" ht="38.25" hidden="1" x14ac:dyDescent="0.25">
      <c r="B103" s="42" t="s">
        <v>97</v>
      </c>
      <c r="C103" s="50">
        <v>714</v>
      </c>
      <c r="D103" s="50">
        <v>714</v>
      </c>
      <c r="E103" s="50">
        <v>714</v>
      </c>
      <c r="F103" s="50">
        <v>714</v>
      </c>
      <c r="G103" s="50">
        <v>714</v>
      </c>
      <c r="H103" s="1"/>
      <c r="I103" s="1"/>
    </row>
    <row r="104" spans="2:9" x14ac:dyDescent="0.25">
      <c r="B104" s="34"/>
      <c r="C104" s="34"/>
      <c r="D104" s="34"/>
      <c r="E104" s="34"/>
      <c r="F104" s="34"/>
      <c r="G104" s="34"/>
    </row>
    <row r="105" spans="2:9" x14ac:dyDescent="0.25">
      <c r="B105" s="34"/>
      <c r="C105" s="34"/>
      <c r="D105" s="34"/>
      <c r="E105" s="34"/>
      <c r="F105" s="34"/>
      <c r="G105" s="34"/>
    </row>
    <row r="106" spans="2:9" x14ac:dyDescent="0.25">
      <c r="B106" s="1" t="s">
        <v>248</v>
      </c>
      <c r="C106" s="1"/>
      <c r="D106" s="1"/>
      <c r="E106" s="1"/>
      <c r="F106" s="1"/>
      <c r="G106" s="1"/>
      <c r="H106" s="80"/>
      <c r="I106" s="80"/>
    </row>
    <row r="107" spans="2:9" x14ac:dyDescent="0.25">
      <c r="B107" s="1"/>
      <c r="C107" s="1"/>
      <c r="D107" s="1"/>
      <c r="E107" s="1"/>
      <c r="F107" s="1"/>
      <c r="G107" s="1"/>
      <c r="H107" s="80"/>
      <c r="I107" s="80"/>
    </row>
    <row r="108" spans="2:9" x14ac:dyDescent="0.25">
      <c r="B108" s="1" t="s">
        <v>237</v>
      </c>
      <c r="C108" s="80"/>
      <c r="D108" s="80"/>
      <c r="E108" s="80"/>
      <c r="F108" s="80"/>
      <c r="G108" s="80"/>
      <c r="H108" s="80"/>
      <c r="I108" s="80"/>
    </row>
    <row r="109" spans="2:9" x14ac:dyDescent="0.25">
      <c r="B109" s="1"/>
      <c r="C109" s="80"/>
      <c r="D109" s="80"/>
      <c r="E109" s="80"/>
      <c r="F109" s="80"/>
      <c r="G109" s="80"/>
      <c r="H109" s="80"/>
      <c r="I109" s="80"/>
    </row>
    <row r="110" spans="2:9" x14ac:dyDescent="0.25">
      <c r="B110" s="1" t="s">
        <v>249</v>
      </c>
      <c r="C110" s="80"/>
      <c r="D110" s="80"/>
      <c r="E110" s="80"/>
      <c r="F110" s="80"/>
      <c r="G110" s="80"/>
      <c r="H110" s="80"/>
      <c r="I110" s="80"/>
    </row>
    <row r="111" spans="2:9" x14ac:dyDescent="0.25">
      <c r="B111" s="1"/>
      <c r="C111" s="80"/>
      <c r="D111" s="80"/>
      <c r="E111" s="80"/>
      <c r="F111" s="80"/>
      <c r="G111" s="80"/>
      <c r="H111" s="80"/>
      <c r="I111" s="80"/>
    </row>
    <row r="112" spans="2:9" x14ac:dyDescent="0.25">
      <c r="B112" s="1" t="s">
        <v>250</v>
      </c>
      <c r="C112" s="80"/>
      <c r="D112" s="80"/>
      <c r="E112" s="80"/>
      <c r="F112" s="80"/>
      <c r="G112" s="80"/>
      <c r="H112" s="80"/>
      <c r="I112" s="80"/>
    </row>
    <row r="113" spans="2:7" x14ac:dyDescent="0.25">
      <c r="B113" s="33"/>
      <c r="C113" s="34"/>
      <c r="D113" s="34"/>
      <c r="E113" s="34"/>
      <c r="F113" s="34"/>
      <c r="G113" s="34"/>
    </row>
    <row r="114" spans="2:7" x14ac:dyDescent="0.25">
      <c r="B114" s="33" t="s">
        <v>251</v>
      </c>
      <c r="C114" s="34"/>
      <c r="D114" s="34"/>
      <c r="E114" s="34"/>
      <c r="F114" s="34"/>
      <c r="G114" s="34"/>
    </row>
    <row r="115" spans="2:7" x14ac:dyDescent="0.25">
      <c r="B115" s="34"/>
      <c r="C115" s="34"/>
      <c r="D115" s="34"/>
      <c r="E115" s="34"/>
      <c r="F115" s="34"/>
      <c r="G115" s="34"/>
    </row>
    <row r="116" spans="2:7" hidden="1" x14ac:dyDescent="0.25">
      <c r="B116" s="33" t="s">
        <v>187</v>
      </c>
      <c r="C116" s="34"/>
      <c r="D116" s="34"/>
      <c r="E116" s="34"/>
      <c r="F116" s="34"/>
      <c r="G116" s="34"/>
    </row>
    <row r="117" spans="2:7" hidden="1" x14ac:dyDescent="0.25">
      <c r="B117" s="33" t="s">
        <v>211</v>
      </c>
      <c r="C117" s="34" t="s">
        <v>188</v>
      </c>
      <c r="D117" s="34"/>
      <c r="E117" s="34"/>
      <c r="F117" s="34"/>
      <c r="G117" s="34"/>
    </row>
    <row r="118" spans="2:7" x14ac:dyDescent="0.25">
      <c r="B118" s="34"/>
      <c r="C118" s="34"/>
      <c r="D118" s="34"/>
      <c r="E118" s="34"/>
      <c r="F118" s="34"/>
      <c r="G118" s="34"/>
    </row>
    <row r="119" spans="2:7" x14ac:dyDescent="0.25">
      <c r="B119" s="34"/>
      <c r="C119" s="34"/>
      <c r="D119" s="34"/>
      <c r="E119" s="34"/>
      <c r="F119" s="34"/>
      <c r="G119" s="34"/>
    </row>
    <row r="120" spans="2:7" x14ac:dyDescent="0.25">
      <c r="B120" s="116"/>
      <c r="C120" s="116"/>
      <c r="D120" s="116"/>
      <c r="E120" s="116"/>
      <c r="F120" s="116"/>
      <c r="G120" s="116"/>
    </row>
    <row r="121" spans="2:7" x14ac:dyDescent="0.25">
      <c r="B121" s="116"/>
      <c r="C121" s="116"/>
      <c r="D121" s="116"/>
      <c r="E121" s="116"/>
      <c r="F121" s="116"/>
      <c r="G121" s="116"/>
    </row>
  </sheetData>
  <mergeCells count="32">
    <mergeCell ref="I17:O19"/>
    <mergeCell ref="B120:G121"/>
    <mergeCell ref="B29:C29"/>
    <mergeCell ref="D29:G29"/>
    <mergeCell ref="B11:C11"/>
    <mergeCell ref="D11:G11"/>
    <mergeCell ref="B12:C12"/>
    <mergeCell ref="D12:G12"/>
    <mergeCell ref="B38:C38"/>
    <mergeCell ref="D38:G38"/>
    <mergeCell ref="B48:C48"/>
    <mergeCell ref="D48:G48"/>
    <mergeCell ref="B55:C55"/>
    <mergeCell ref="D55:G55"/>
    <mergeCell ref="B62:C62"/>
    <mergeCell ref="D62:G62"/>
    <mergeCell ref="B7:G7"/>
    <mergeCell ref="B8:G8"/>
    <mergeCell ref="B10:C10"/>
    <mergeCell ref="D10:G10"/>
    <mergeCell ref="B22:C22"/>
    <mergeCell ref="D22:G22"/>
    <mergeCell ref="B90:C90"/>
    <mergeCell ref="D90:G90"/>
    <mergeCell ref="B97:C97"/>
    <mergeCell ref="D97:G97"/>
    <mergeCell ref="D69:G69"/>
    <mergeCell ref="B76:C76"/>
    <mergeCell ref="D76:G76"/>
    <mergeCell ref="B83:C83"/>
    <mergeCell ref="D83:G83"/>
    <mergeCell ref="B69:C69"/>
  </mergeCells>
  <pageMargins left="0.39370078740157483" right="0" top="0" bottom="0" header="0.31496062992125984" footer="0.31496062992125984"/>
  <pageSetup paperSize="9" scale="7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B1:I116"/>
  <sheetViews>
    <sheetView topLeftCell="A59" zoomScaleNormal="100" workbookViewId="0">
      <selection activeCell="D58" sqref="D58"/>
    </sheetView>
  </sheetViews>
  <sheetFormatPr defaultRowHeight="15" x14ac:dyDescent="0.25"/>
  <cols>
    <col min="2" max="2" width="46.42578125" customWidth="1"/>
    <col min="3" max="3" width="17" customWidth="1"/>
    <col min="4" max="7" width="21.140625" customWidth="1"/>
  </cols>
  <sheetData>
    <row r="1" spans="2:9" x14ac:dyDescent="0.25">
      <c r="B1" s="1"/>
      <c r="C1" s="1"/>
      <c r="F1" s="1" t="s">
        <v>0</v>
      </c>
      <c r="H1" s="1"/>
      <c r="I1" s="1"/>
    </row>
    <row r="2" spans="2:9" x14ac:dyDescent="0.25">
      <c r="B2" s="1"/>
      <c r="C2" s="1"/>
      <c r="F2" s="1" t="s">
        <v>1</v>
      </c>
      <c r="H2" s="1"/>
      <c r="I2" s="1"/>
    </row>
    <row r="3" spans="2:9" x14ac:dyDescent="0.25">
      <c r="B3" s="1"/>
      <c r="C3" s="1"/>
      <c r="F3" s="1" t="s">
        <v>2</v>
      </c>
      <c r="H3" s="1"/>
      <c r="I3" s="1"/>
    </row>
    <row r="4" spans="2:9" x14ac:dyDescent="0.25">
      <c r="B4" s="1"/>
      <c r="C4" s="1"/>
      <c r="F4" s="1" t="s">
        <v>3</v>
      </c>
      <c r="H4" s="1"/>
      <c r="I4" s="1"/>
    </row>
    <row r="5" spans="2:9" x14ac:dyDescent="0.25">
      <c r="B5" s="1"/>
      <c r="C5" s="1"/>
      <c r="F5" s="1" t="s">
        <v>4</v>
      </c>
      <c r="H5" s="1"/>
      <c r="I5" s="1"/>
    </row>
    <row r="6" spans="2:9" x14ac:dyDescent="0.25">
      <c r="B6" s="1"/>
      <c r="C6" s="1"/>
      <c r="D6" s="1"/>
      <c r="E6" s="1"/>
      <c r="F6" s="1"/>
      <c r="G6" s="1"/>
      <c r="H6" s="1"/>
      <c r="I6" s="1"/>
    </row>
    <row r="7" spans="2:9" ht="18.75" x14ac:dyDescent="0.3">
      <c r="B7" s="91" t="s">
        <v>234</v>
      </c>
      <c r="C7" s="91"/>
      <c r="D7" s="91"/>
      <c r="E7" s="91"/>
      <c r="F7" s="91"/>
      <c r="G7" s="91"/>
      <c r="H7" s="28"/>
      <c r="I7" s="28"/>
    </row>
    <row r="8" spans="2:9" ht="46.5" customHeight="1" x14ac:dyDescent="0.25">
      <c r="B8" s="127" t="s">
        <v>189</v>
      </c>
      <c r="C8" s="127"/>
      <c r="D8" s="127"/>
      <c r="E8" s="127"/>
      <c r="F8" s="127"/>
      <c r="G8" s="127"/>
      <c r="H8" s="27"/>
      <c r="I8" s="27"/>
    </row>
    <row r="9" spans="2:9" x14ac:dyDescent="0.25">
      <c r="B9" s="2"/>
      <c r="C9" s="1"/>
      <c r="D9" s="1"/>
      <c r="E9" s="1"/>
      <c r="F9" s="1"/>
      <c r="G9" s="1"/>
      <c r="H9" s="1"/>
      <c r="I9" s="1"/>
    </row>
    <row r="10" spans="2:9" ht="38.25" customHeight="1" x14ac:dyDescent="0.25">
      <c r="B10" s="86" t="s">
        <v>6</v>
      </c>
      <c r="C10" s="87"/>
      <c r="D10" s="95" t="s">
        <v>37</v>
      </c>
      <c r="E10" s="96"/>
      <c r="F10" s="96"/>
      <c r="G10" s="97"/>
      <c r="H10" s="1"/>
      <c r="I10" s="1"/>
    </row>
    <row r="11" spans="2:9" ht="63" customHeight="1" x14ac:dyDescent="0.25">
      <c r="B11" s="93" t="s">
        <v>5</v>
      </c>
      <c r="C11" s="94"/>
      <c r="D11" s="93" t="s">
        <v>98</v>
      </c>
      <c r="E11" s="98"/>
      <c r="F11" s="98"/>
      <c r="G11" s="94"/>
      <c r="H11" s="1"/>
      <c r="I11" s="1"/>
    </row>
    <row r="12" spans="2:9" x14ac:dyDescent="0.25">
      <c r="B12" s="124"/>
      <c r="C12" s="125"/>
      <c r="D12" s="124"/>
      <c r="E12" s="126"/>
      <c r="F12" s="126"/>
      <c r="G12" s="125"/>
      <c r="H12" s="1"/>
      <c r="I12" s="1"/>
    </row>
    <row r="13" spans="2:9" ht="31.5" x14ac:dyDescent="0.25">
      <c r="B13" s="4" t="s">
        <v>7</v>
      </c>
      <c r="C13" s="4" t="s">
        <v>184</v>
      </c>
      <c r="D13" s="4" t="s">
        <v>185</v>
      </c>
      <c r="E13" s="4" t="s">
        <v>209</v>
      </c>
      <c r="F13" s="4" t="s">
        <v>224</v>
      </c>
      <c r="G13" s="4" t="s">
        <v>233</v>
      </c>
      <c r="H13" s="1"/>
      <c r="I13" s="1"/>
    </row>
    <row r="14" spans="2:9" ht="15.75" x14ac:dyDescent="0.25">
      <c r="B14" s="5" t="s">
        <v>8</v>
      </c>
      <c r="C14" s="12">
        <f>C22+C32+C39+C46+C53+C60+C67+C74+C81+C88+C95</f>
        <v>3700088.3</v>
      </c>
      <c r="D14" s="12">
        <f>D22+D32+D39+D46+D53+D60+D67+D74+D88+D95+D81</f>
        <v>4234307.8000000007</v>
      </c>
      <c r="E14" s="12">
        <f t="shared" ref="E14:G14" si="0">E22+E32+E39+E46+E53+E60+E67+E74+E88+E95+E81</f>
        <v>5028421.8</v>
      </c>
      <c r="F14" s="12">
        <f t="shared" si="0"/>
        <v>5817452.1999999993</v>
      </c>
      <c r="G14" s="12">
        <f t="shared" si="0"/>
        <v>6606704.9000000004</v>
      </c>
      <c r="H14" s="1"/>
      <c r="I14" s="1"/>
    </row>
    <row r="15" spans="2:9" ht="15.75" x14ac:dyDescent="0.25">
      <c r="B15" s="5" t="s">
        <v>36</v>
      </c>
      <c r="C15" s="12">
        <f>C23+C33+C40+C47+C54+C61+C68+C75+C82+C89+C96</f>
        <v>619926.30000000005</v>
      </c>
      <c r="D15" s="13">
        <f>D23+D33+D40+D47+D54+D61+D68+D75+D82+D89+D96</f>
        <v>653479.4</v>
      </c>
      <c r="E15" s="13">
        <f t="shared" ref="E15:G15" si="1">E23+E33+E40+E47+E54+E61+E68+E75+E82+E89+E96</f>
        <v>679978.1</v>
      </c>
      <c r="F15" s="13">
        <f t="shared" si="1"/>
        <v>720776.8</v>
      </c>
      <c r="G15" s="13">
        <f t="shared" si="1"/>
        <v>764023.3</v>
      </c>
      <c r="H15" s="1"/>
      <c r="I15" s="1"/>
    </row>
    <row r="16" spans="2:9" ht="15.75" x14ac:dyDescent="0.25">
      <c r="B16" s="5" t="s">
        <v>10</v>
      </c>
      <c r="C16" s="13"/>
      <c r="D16" s="13"/>
      <c r="E16" s="13"/>
      <c r="F16" s="13"/>
      <c r="G16" s="13"/>
      <c r="H16" s="1"/>
      <c r="I16" s="1"/>
    </row>
    <row r="17" spans="2:9" ht="15.75" x14ac:dyDescent="0.25">
      <c r="B17" s="16" t="s">
        <v>99</v>
      </c>
      <c r="C17" s="17">
        <f>C14+C15+C16</f>
        <v>4320014.5999999996</v>
      </c>
      <c r="D17" s="17">
        <f t="shared" ref="D17:G17" si="2">D14+D15+D16</f>
        <v>4887787.2000000011</v>
      </c>
      <c r="E17" s="17">
        <f t="shared" si="2"/>
        <v>5708399.8999999994</v>
      </c>
      <c r="F17" s="17">
        <f t="shared" si="2"/>
        <v>6538228.9999999991</v>
      </c>
      <c r="G17" s="17">
        <f t="shared" si="2"/>
        <v>7370728.2000000002</v>
      </c>
      <c r="H17" s="56"/>
      <c r="I17" s="1"/>
    </row>
    <row r="18" spans="2:9" ht="15.75" x14ac:dyDescent="0.25">
      <c r="B18" s="4" t="s">
        <v>11</v>
      </c>
      <c r="C18" s="5"/>
      <c r="D18" s="5"/>
      <c r="E18" s="5"/>
      <c r="F18" s="5"/>
      <c r="G18" s="5"/>
      <c r="H18" s="1"/>
      <c r="I18" s="1"/>
    </row>
    <row r="19" spans="2:9" ht="31.5" x14ac:dyDescent="0.25">
      <c r="B19" s="72" t="s">
        <v>239</v>
      </c>
      <c r="C19" s="73">
        <v>0.13400000000000001</v>
      </c>
      <c r="D19" s="73">
        <v>0.13400000000000001</v>
      </c>
      <c r="E19" s="73">
        <v>0.13200000000000001</v>
      </c>
      <c r="F19" s="73">
        <v>0.13200000000000001</v>
      </c>
      <c r="G19" s="73">
        <v>0.13200000000000001</v>
      </c>
      <c r="H19" s="1"/>
      <c r="I19" s="1"/>
    </row>
    <row r="20" spans="2:9" ht="31.5" x14ac:dyDescent="0.25">
      <c r="B20" s="9" t="s">
        <v>219</v>
      </c>
      <c r="C20" s="32">
        <v>0.82</v>
      </c>
      <c r="D20" s="32">
        <v>0.82</v>
      </c>
      <c r="E20" s="32">
        <v>0.83</v>
      </c>
      <c r="F20" s="32">
        <v>0.83</v>
      </c>
      <c r="G20" s="32">
        <v>0.83</v>
      </c>
      <c r="H20" s="1"/>
      <c r="I20" s="1"/>
    </row>
    <row r="21" spans="2:9" ht="33.75" customHeight="1" x14ac:dyDescent="0.25">
      <c r="B21" s="86" t="s">
        <v>60</v>
      </c>
      <c r="C21" s="87"/>
      <c r="D21" s="95" t="s">
        <v>100</v>
      </c>
      <c r="E21" s="96"/>
      <c r="F21" s="96"/>
      <c r="G21" s="97"/>
      <c r="H21" s="1"/>
      <c r="I21" s="1"/>
    </row>
    <row r="22" spans="2:9" ht="15.75" x14ac:dyDescent="0.25">
      <c r="B22" s="5" t="s">
        <v>8</v>
      </c>
      <c r="C22" s="12">
        <f>'Приложение 2'!H147</f>
        <v>3588055.4</v>
      </c>
      <c r="D22" s="12">
        <f>'Приложение 2'!I147</f>
        <v>4112335.3000000003</v>
      </c>
      <c r="E22" s="12">
        <f>'Приложение 2'!J147</f>
        <v>4869908</v>
      </c>
      <c r="F22" s="12">
        <f>'Приложение 2'!K147</f>
        <v>5629376.5999999996</v>
      </c>
      <c r="G22" s="12">
        <f>'Приложение 2'!L147</f>
        <v>6389061.0999999996</v>
      </c>
      <c r="H22" s="1"/>
      <c r="I22" s="1"/>
    </row>
    <row r="23" spans="2:9" ht="15.75" x14ac:dyDescent="0.25">
      <c r="B23" s="5" t="s">
        <v>36</v>
      </c>
      <c r="C23" s="12"/>
      <c r="D23" s="13"/>
      <c r="E23" s="13"/>
      <c r="F23" s="13"/>
      <c r="G23" s="13"/>
      <c r="H23" s="1"/>
      <c r="I23" s="1"/>
    </row>
    <row r="24" spans="2:9" ht="15.75" x14ac:dyDescent="0.25">
      <c r="B24" s="5" t="s">
        <v>10</v>
      </c>
      <c r="C24" s="13"/>
      <c r="D24" s="13"/>
      <c r="E24" s="13"/>
      <c r="F24" s="13"/>
      <c r="G24" s="13"/>
      <c r="H24" s="1"/>
      <c r="I24" s="1"/>
    </row>
    <row r="25" spans="2:9" ht="15.75" x14ac:dyDescent="0.25">
      <c r="B25" s="16" t="s">
        <v>54</v>
      </c>
      <c r="C25" s="17">
        <f>C22+C23+C24</f>
        <v>3588055.4</v>
      </c>
      <c r="D25" s="17">
        <f t="shared" ref="D25:G25" si="3">D22+D23+D24</f>
        <v>4112335.3000000003</v>
      </c>
      <c r="E25" s="17">
        <f t="shared" si="3"/>
        <v>4869908</v>
      </c>
      <c r="F25" s="17">
        <f t="shared" si="3"/>
        <v>5629376.5999999996</v>
      </c>
      <c r="G25" s="17">
        <f t="shared" si="3"/>
        <v>6389061.0999999996</v>
      </c>
      <c r="H25" s="56"/>
      <c r="I25" s="1"/>
    </row>
    <row r="26" spans="2:9" ht="15.75" x14ac:dyDescent="0.25">
      <c r="B26" s="4" t="s">
        <v>11</v>
      </c>
      <c r="C26" s="5"/>
      <c r="D26" s="5"/>
      <c r="E26" s="5"/>
      <c r="F26" s="5"/>
      <c r="G26" s="5"/>
      <c r="H26" s="1"/>
      <c r="I26" s="1"/>
    </row>
    <row r="27" spans="2:9" ht="31.5" x14ac:dyDescent="0.25">
      <c r="B27" s="19" t="s">
        <v>101</v>
      </c>
      <c r="C27" s="20">
        <v>0.45</v>
      </c>
      <c r="D27" s="20">
        <v>0.45</v>
      </c>
      <c r="E27" s="20">
        <v>0.45</v>
      </c>
      <c r="F27" s="20">
        <v>0.45</v>
      </c>
      <c r="G27" s="20">
        <v>0.45</v>
      </c>
      <c r="H27" s="1"/>
      <c r="I27" s="1"/>
    </row>
    <row r="28" spans="2:9" ht="78.75" x14ac:dyDescent="0.25">
      <c r="B28" s="19" t="s">
        <v>102</v>
      </c>
      <c r="C28" s="22">
        <v>0.104</v>
      </c>
      <c r="D28" s="20">
        <v>0.1</v>
      </c>
      <c r="E28" s="22">
        <v>9.5000000000000001E-2</v>
      </c>
      <c r="F28" s="20">
        <v>0.09</v>
      </c>
      <c r="G28" s="20">
        <v>0.09</v>
      </c>
      <c r="H28" s="1"/>
      <c r="I28" s="1"/>
    </row>
    <row r="29" spans="2:9" ht="47.25" x14ac:dyDescent="0.25">
      <c r="B29" s="19" t="s">
        <v>103</v>
      </c>
      <c r="C29" s="20">
        <v>1</v>
      </c>
      <c r="D29" s="20">
        <v>1</v>
      </c>
      <c r="E29" s="20">
        <v>1</v>
      </c>
      <c r="F29" s="20">
        <v>1</v>
      </c>
      <c r="G29" s="20">
        <v>1</v>
      </c>
      <c r="H29" s="1"/>
      <c r="I29" s="1"/>
    </row>
    <row r="30" spans="2:9" ht="47.25" x14ac:dyDescent="0.25">
      <c r="B30" s="19" t="s">
        <v>104</v>
      </c>
      <c r="C30" s="20">
        <v>0.25</v>
      </c>
      <c r="D30" s="20">
        <v>0.25</v>
      </c>
      <c r="E30" s="20">
        <v>0.25</v>
      </c>
      <c r="F30" s="20">
        <v>0.25</v>
      </c>
      <c r="G30" s="20">
        <v>0.25</v>
      </c>
      <c r="H30" s="1"/>
      <c r="I30" s="1"/>
    </row>
    <row r="31" spans="2:9" ht="63.75" customHeight="1" x14ac:dyDescent="0.25">
      <c r="B31" s="86" t="s">
        <v>63</v>
      </c>
      <c r="C31" s="87"/>
      <c r="D31" s="95" t="s">
        <v>105</v>
      </c>
      <c r="E31" s="96"/>
      <c r="F31" s="96"/>
      <c r="G31" s="97"/>
      <c r="H31" s="1"/>
      <c r="I31" s="1"/>
    </row>
    <row r="32" spans="2:9" ht="15.75" x14ac:dyDescent="0.25">
      <c r="B32" s="5" t="s">
        <v>8</v>
      </c>
      <c r="C32" s="12">
        <f>'Приложение 2'!H155</f>
        <v>17222.900000000001</v>
      </c>
      <c r="D32" s="12">
        <f>'Приложение 2'!I155</f>
        <v>19347.600000000002</v>
      </c>
      <c r="E32" s="12">
        <f>'Приложение 2'!J155</f>
        <v>22629.1</v>
      </c>
      <c r="F32" s="12">
        <f>'Приложение 2'!K155</f>
        <v>26061</v>
      </c>
      <c r="G32" s="12">
        <f>'Приложение 2'!L155</f>
        <v>29493.699999999997</v>
      </c>
      <c r="H32" s="1"/>
      <c r="I32" s="1"/>
    </row>
    <row r="33" spans="2:9" ht="15.75" x14ac:dyDescent="0.25">
      <c r="B33" s="5" t="s">
        <v>36</v>
      </c>
      <c r="C33" s="12"/>
      <c r="D33" s="13"/>
      <c r="E33" s="13"/>
      <c r="F33" s="13"/>
      <c r="G33" s="13"/>
      <c r="H33" s="1"/>
      <c r="I33" s="1"/>
    </row>
    <row r="34" spans="2:9" ht="15.75" x14ac:dyDescent="0.25">
      <c r="B34" s="5" t="s">
        <v>10</v>
      </c>
      <c r="C34" s="13"/>
      <c r="D34" s="13"/>
      <c r="E34" s="13"/>
      <c r="F34" s="13"/>
      <c r="G34" s="13"/>
      <c r="H34" s="1"/>
      <c r="I34" s="1"/>
    </row>
    <row r="35" spans="2:9" ht="15.75" x14ac:dyDescent="0.25">
      <c r="B35" s="16" t="s">
        <v>55</v>
      </c>
      <c r="C35" s="17">
        <f>C32+C33+C34</f>
        <v>17222.900000000001</v>
      </c>
      <c r="D35" s="17">
        <f t="shared" ref="D35:G35" si="4">D32+D33+D34</f>
        <v>19347.600000000002</v>
      </c>
      <c r="E35" s="17">
        <f t="shared" si="4"/>
        <v>22629.1</v>
      </c>
      <c r="F35" s="17">
        <f t="shared" si="4"/>
        <v>26061</v>
      </c>
      <c r="G35" s="17">
        <f t="shared" si="4"/>
        <v>29493.699999999997</v>
      </c>
      <c r="H35" s="56"/>
      <c r="I35" s="1"/>
    </row>
    <row r="36" spans="2:9" ht="15.75" x14ac:dyDescent="0.25">
      <c r="B36" s="4" t="s">
        <v>11</v>
      </c>
      <c r="C36" s="5"/>
      <c r="D36" s="5"/>
      <c r="E36" s="5"/>
      <c r="F36" s="5"/>
      <c r="G36" s="5"/>
      <c r="H36" s="1"/>
      <c r="I36" s="1"/>
    </row>
    <row r="37" spans="2:9" ht="47.25" x14ac:dyDescent="0.25">
      <c r="B37" s="19" t="s">
        <v>106</v>
      </c>
      <c r="C37" s="20">
        <v>1</v>
      </c>
      <c r="D37" s="20">
        <v>1</v>
      </c>
      <c r="E37" s="20">
        <v>1</v>
      </c>
      <c r="F37" s="20">
        <v>1</v>
      </c>
      <c r="G37" s="20">
        <v>1</v>
      </c>
      <c r="H37" s="1"/>
      <c r="I37" s="1"/>
    </row>
    <row r="38" spans="2:9" ht="34.5" customHeight="1" x14ac:dyDescent="0.25">
      <c r="B38" s="86" t="s">
        <v>66</v>
      </c>
      <c r="C38" s="87"/>
      <c r="D38" s="95" t="s">
        <v>107</v>
      </c>
      <c r="E38" s="96"/>
      <c r="F38" s="96"/>
      <c r="G38" s="97"/>
      <c r="H38" s="1"/>
      <c r="I38" s="1"/>
    </row>
    <row r="39" spans="2:9" ht="15.75" x14ac:dyDescent="0.25">
      <c r="B39" s="5" t="s">
        <v>8</v>
      </c>
      <c r="C39" s="12">
        <f>'Приложение 2'!H163</f>
        <v>59737</v>
      </c>
      <c r="D39" s="12">
        <f>'Приложение 2'!I163</f>
        <v>64450.2</v>
      </c>
      <c r="E39" s="12">
        <f>'Приложение 2'!J163</f>
        <v>73301.3</v>
      </c>
      <c r="F39" s="12">
        <f>'Приложение 2'!K163</f>
        <v>83693</v>
      </c>
      <c r="G39" s="12">
        <f>'Приложение 2'!L163</f>
        <v>94088.2</v>
      </c>
      <c r="H39" s="1"/>
      <c r="I39" s="1"/>
    </row>
    <row r="40" spans="2:9" ht="15.75" x14ac:dyDescent="0.25">
      <c r="B40" s="5" t="s">
        <v>36</v>
      </c>
      <c r="C40" s="12"/>
      <c r="D40" s="13"/>
      <c r="E40" s="13"/>
      <c r="F40" s="13"/>
      <c r="G40" s="13"/>
      <c r="H40" s="1"/>
      <c r="I40" s="1"/>
    </row>
    <row r="41" spans="2:9" ht="15.75" x14ac:dyDescent="0.25">
      <c r="B41" s="5" t="s">
        <v>10</v>
      </c>
      <c r="C41" s="13"/>
      <c r="D41" s="13"/>
      <c r="E41" s="13"/>
      <c r="F41" s="13"/>
      <c r="G41" s="13"/>
      <c r="H41" s="1"/>
      <c r="I41" s="1"/>
    </row>
    <row r="42" spans="2:9" ht="15.75" x14ac:dyDescent="0.25">
      <c r="B42" s="16" t="s">
        <v>70</v>
      </c>
      <c r="C42" s="17">
        <f>C39+C40+C41</f>
        <v>59737</v>
      </c>
      <c r="D42" s="17">
        <f t="shared" ref="D42:G42" si="5">D39+D40+D41</f>
        <v>64450.2</v>
      </c>
      <c r="E42" s="17">
        <f t="shared" si="5"/>
        <v>73301.3</v>
      </c>
      <c r="F42" s="17">
        <f t="shared" si="5"/>
        <v>83693</v>
      </c>
      <c r="G42" s="17">
        <f t="shared" si="5"/>
        <v>94088.2</v>
      </c>
      <c r="H42" s="56"/>
      <c r="I42" s="1"/>
    </row>
    <row r="43" spans="2:9" ht="15.75" x14ac:dyDescent="0.25">
      <c r="B43" s="4" t="s">
        <v>11</v>
      </c>
      <c r="C43" s="5"/>
      <c r="D43" s="5"/>
      <c r="E43" s="5"/>
      <c r="F43" s="5"/>
      <c r="G43" s="5"/>
      <c r="H43" s="1"/>
      <c r="I43" s="1"/>
    </row>
    <row r="44" spans="2:9" ht="47.25" x14ac:dyDescent="0.25">
      <c r="B44" s="19" t="s">
        <v>106</v>
      </c>
      <c r="C44" s="20">
        <v>1.07</v>
      </c>
      <c r="D44" s="20">
        <v>1.07</v>
      </c>
      <c r="E44" s="20">
        <v>1.07</v>
      </c>
      <c r="F44" s="20">
        <v>1.07</v>
      </c>
      <c r="G44" s="20">
        <v>1.07</v>
      </c>
      <c r="H44" s="1"/>
      <c r="I44" s="1"/>
    </row>
    <row r="45" spans="2:9" ht="41.25" hidden="1" customHeight="1" x14ac:dyDescent="0.25">
      <c r="B45" s="86" t="s">
        <v>68</v>
      </c>
      <c r="C45" s="87"/>
      <c r="D45" s="95" t="s">
        <v>108</v>
      </c>
      <c r="E45" s="96"/>
      <c r="F45" s="96"/>
      <c r="G45" s="97"/>
      <c r="H45" s="1"/>
      <c r="I45" s="1"/>
    </row>
    <row r="46" spans="2:9" ht="15.75" hidden="1" x14ac:dyDescent="0.25">
      <c r="B46" s="5" t="s">
        <v>8</v>
      </c>
      <c r="C46" s="12">
        <f>'Приложение 2'!G167</f>
        <v>0</v>
      </c>
      <c r="D46" s="12">
        <f>'Приложение 2'!H167</f>
        <v>0</v>
      </c>
      <c r="E46" s="12">
        <f>'Приложение 2'!I167</f>
        <v>0</v>
      </c>
      <c r="F46" s="12">
        <f>'Приложение 2'!J167</f>
        <v>0</v>
      </c>
      <c r="G46" s="12">
        <f>'Приложение 2'!K167</f>
        <v>0</v>
      </c>
      <c r="H46" s="1"/>
      <c r="I46" s="1"/>
    </row>
    <row r="47" spans="2:9" ht="15.75" hidden="1" x14ac:dyDescent="0.25">
      <c r="B47" s="5" t="s">
        <v>36</v>
      </c>
      <c r="C47" s="12"/>
      <c r="D47" s="13"/>
      <c r="E47" s="13"/>
      <c r="F47" s="13"/>
      <c r="G47" s="13"/>
      <c r="H47" s="1"/>
      <c r="I47" s="1"/>
    </row>
    <row r="48" spans="2:9" ht="15.75" hidden="1" x14ac:dyDescent="0.25">
      <c r="B48" s="5" t="s">
        <v>10</v>
      </c>
      <c r="C48" s="13"/>
      <c r="D48" s="13"/>
      <c r="E48" s="13"/>
      <c r="F48" s="13"/>
      <c r="G48" s="13"/>
      <c r="H48" s="1"/>
      <c r="I48" s="1"/>
    </row>
    <row r="49" spans="2:9" ht="15.75" hidden="1" x14ac:dyDescent="0.25">
      <c r="B49" s="16" t="s">
        <v>71</v>
      </c>
      <c r="C49" s="17">
        <f>C46+C47+C48</f>
        <v>0</v>
      </c>
      <c r="D49" s="17">
        <f t="shared" ref="D49:G49" si="6">D46+D47+D48</f>
        <v>0</v>
      </c>
      <c r="E49" s="17">
        <f t="shared" si="6"/>
        <v>0</v>
      </c>
      <c r="F49" s="17">
        <f t="shared" si="6"/>
        <v>0</v>
      </c>
      <c r="G49" s="17">
        <f t="shared" si="6"/>
        <v>0</v>
      </c>
      <c r="H49" s="56"/>
      <c r="I49" s="1"/>
    </row>
    <row r="50" spans="2:9" ht="15.75" hidden="1" x14ac:dyDescent="0.25">
      <c r="B50" s="4" t="s">
        <v>11</v>
      </c>
      <c r="C50" s="5"/>
      <c r="D50" s="5"/>
      <c r="E50" s="5"/>
      <c r="F50" s="5"/>
      <c r="G50" s="5"/>
      <c r="H50" s="1"/>
      <c r="I50" s="1"/>
    </row>
    <row r="51" spans="2:9" ht="47.25" hidden="1" x14ac:dyDescent="0.25">
      <c r="B51" s="19" t="s">
        <v>106</v>
      </c>
      <c r="C51" s="20">
        <v>1</v>
      </c>
      <c r="D51" s="20">
        <v>1</v>
      </c>
      <c r="E51" s="20">
        <v>1</v>
      </c>
      <c r="F51" s="20">
        <v>1</v>
      </c>
      <c r="G51" s="20">
        <v>1</v>
      </c>
      <c r="H51" s="1"/>
      <c r="I51" s="1"/>
    </row>
    <row r="52" spans="2:9" ht="39.75" customHeight="1" x14ac:dyDescent="0.25">
      <c r="B52" s="86" t="s">
        <v>68</v>
      </c>
      <c r="C52" s="87"/>
      <c r="D52" s="95" t="s">
        <v>109</v>
      </c>
      <c r="E52" s="96"/>
      <c r="F52" s="96"/>
      <c r="G52" s="97"/>
      <c r="H52" s="1"/>
      <c r="I52" s="1"/>
    </row>
    <row r="53" spans="2:9" ht="15.75" x14ac:dyDescent="0.25">
      <c r="B53" s="5" t="s">
        <v>8</v>
      </c>
      <c r="C53" s="12">
        <f>'Приложение 2'!H179</f>
        <v>35073</v>
      </c>
      <c r="D53" s="12">
        <f>'Приложение 2'!I179</f>
        <v>38174.699999999997</v>
      </c>
      <c r="E53" s="12">
        <f>'Приложение 2'!J179</f>
        <v>62583.399999999994</v>
      </c>
      <c r="F53" s="12">
        <f>'Приложение 2'!K179</f>
        <v>78321.600000000006</v>
      </c>
      <c r="G53" s="12">
        <f>'Приложение 2'!L179</f>
        <v>94061.9</v>
      </c>
      <c r="H53" s="1"/>
      <c r="I53" s="1"/>
    </row>
    <row r="54" spans="2:9" ht="15.75" x14ac:dyDescent="0.25">
      <c r="B54" s="5" t="s">
        <v>36</v>
      </c>
      <c r="C54" s="12"/>
      <c r="D54" s="13"/>
      <c r="E54" s="13"/>
      <c r="F54" s="13"/>
      <c r="G54" s="13"/>
      <c r="H54" s="1"/>
      <c r="I54" s="1"/>
    </row>
    <row r="55" spans="2:9" ht="15.75" x14ac:dyDescent="0.25">
      <c r="B55" s="5" t="s">
        <v>10</v>
      </c>
      <c r="C55" s="13"/>
      <c r="D55" s="13"/>
      <c r="E55" s="13"/>
      <c r="F55" s="13"/>
      <c r="G55" s="13"/>
      <c r="H55" s="1"/>
      <c r="I55" s="1"/>
    </row>
    <row r="56" spans="2:9" ht="15.75" x14ac:dyDescent="0.25">
      <c r="B56" s="16" t="s">
        <v>71</v>
      </c>
      <c r="C56" s="17">
        <f>C53+C54+C55</f>
        <v>35073</v>
      </c>
      <c r="D56" s="17">
        <f t="shared" ref="D56:G56" si="7">D53+D54+D55</f>
        <v>38174.699999999997</v>
      </c>
      <c r="E56" s="17">
        <f t="shared" si="7"/>
        <v>62583.399999999994</v>
      </c>
      <c r="F56" s="17">
        <f t="shared" si="7"/>
        <v>78321.600000000006</v>
      </c>
      <c r="G56" s="17">
        <f t="shared" si="7"/>
        <v>94061.9</v>
      </c>
      <c r="H56" s="56"/>
      <c r="I56" s="1"/>
    </row>
    <row r="57" spans="2:9" ht="15.75" x14ac:dyDescent="0.25">
      <c r="B57" s="4" t="s">
        <v>11</v>
      </c>
      <c r="C57" s="5"/>
      <c r="D57" s="5"/>
      <c r="E57" s="5"/>
      <c r="F57" s="5"/>
      <c r="G57" s="5"/>
      <c r="H57" s="1"/>
      <c r="I57" s="1"/>
    </row>
    <row r="58" spans="2:9" ht="47.25" x14ac:dyDescent="0.25">
      <c r="B58" s="19" t="s">
        <v>106</v>
      </c>
      <c r="C58" s="20">
        <v>1</v>
      </c>
      <c r="D58" s="20">
        <v>1</v>
      </c>
      <c r="E58" s="20">
        <v>1</v>
      </c>
      <c r="F58" s="20">
        <v>1</v>
      </c>
      <c r="G58" s="20">
        <v>1</v>
      </c>
      <c r="H58" s="1"/>
      <c r="I58" s="1"/>
    </row>
    <row r="59" spans="2:9" ht="40.5" customHeight="1" x14ac:dyDescent="0.25">
      <c r="B59" s="86" t="s">
        <v>73</v>
      </c>
      <c r="C59" s="87"/>
      <c r="D59" s="95" t="s">
        <v>81</v>
      </c>
      <c r="E59" s="96"/>
      <c r="F59" s="96"/>
      <c r="G59" s="97"/>
      <c r="H59" s="1"/>
      <c r="I59" s="1"/>
    </row>
    <row r="60" spans="2:9" ht="15.75" x14ac:dyDescent="0.25">
      <c r="B60" s="5" t="s">
        <v>8</v>
      </c>
      <c r="C60" s="12"/>
      <c r="D60" s="12"/>
      <c r="E60" s="12"/>
      <c r="F60" s="12"/>
      <c r="G60" s="12"/>
      <c r="H60" s="1"/>
      <c r="I60" s="1"/>
    </row>
    <row r="61" spans="2:9" ht="15.75" x14ac:dyDescent="0.25">
      <c r="B61" s="5" t="s">
        <v>36</v>
      </c>
      <c r="C61" s="12">
        <f>'Приложение 2'!H187</f>
        <v>619926.30000000005</v>
      </c>
      <c r="D61" s="12">
        <f>'Приложение 2'!I187</f>
        <v>653479.4</v>
      </c>
      <c r="E61" s="12">
        <f>'Приложение 2'!J187</f>
        <v>679978.1</v>
      </c>
      <c r="F61" s="12">
        <f>'Приложение 2'!K187</f>
        <v>720776.8</v>
      </c>
      <c r="G61" s="12">
        <f>'Приложение 2'!L187</f>
        <v>764023.3</v>
      </c>
      <c r="H61" s="1"/>
      <c r="I61" s="1"/>
    </row>
    <row r="62" spans="2:9" ht="15.75" x14ac:dyDescent="0.25">
      <c r="B62" s="5" t="s">
        <v>10</v>
      </c>
      <c r="C62" s="13"/>
      <c r="D62" s="13"/>
      <c r="E62" s="13"/>
      <c r="F62" s="13"/>
      <c r="G62" s="13"/>
      <c r="H62" s="1"/>
      <c r="I62" s="1"/>
    </row>
    <row r="63" spans="2:9" ht="15.75" x14ac:dyDescent="0.25">
      <c r="B63" s="16" t="s">
        <v>76</v>
      </c>
      <c r="C63" s="17">
        <f>C60+C61+C62</f>
        <v>619926.30000000005</v>
      </c>
      <c r="D63" s="17">
        <f t="shared" ref="D63:G63" si="8">D60+D61+D62</f>
        <v>653479.4</v>
      </c>
      <c r="E63" s="17">
        <f t="shared" si="8"/>
        <v>679978.1</v>
      </c>
      <c r="F63" s="17">
        <f t="shared" si="8"/>
        <v>720776.8</v>
      </c>
      <c r="G63" s="17">
        <f t="shared" si="8"/>
        <v>764023.3</v>
      </c>
      <c r="H63" s="56"/>
      <c r="I63" s="1"/>
    </row>
    <row r="64" spans="2:9" ht="15.75" x14ac:dyDescent="0.25">
      <c r="B64" s="4" t="s">
        <v>11</v>
      </c>
      <c r="C64" s="5"/>
      <c r="D64" s="5"/>
      <c r="E64" s="5"/>
      <c r="F64" s="5"/>
      <c r="G64" s="5"/>
      <c r="H64" s="1"/>
      <c r="I64" s="1"/>
    </row>
    <row r="65" spans="2:9" ht="31.5" x14ac:dyDescent="0.25">
      <c r="B65" s="19" t="s">
        <v>82</v>
      </c>
      <c r="C65" s="21">
        <v>0.95</v>
      </c>
      <c r="D65" s="21">
        <v>0.95</v>
      </c>
      <c r="E65" s="21">
        <v>0.95</v>
      </c>
      <c r="F65" s="21">
        <v>0.95</v>
      </c>
      <c r="G65" s="21">
        <v>0.95</v>
      </c>
      <c r="H65" s="1"/>
      <c r="I65" s="1"/>
    </row>
    <row r="66" spans="2:9" ht="38.25" hidden="1" customHeight="1" x14ac:dyDescent="0.25">
      <c r="B66" s="86" t="s">
        <v>79</v>
      </c>
      <c r="C66" s="87"/>
      <c r="D66" s="95" t="s">
        <v>84</v>
      </c>
      <c r="E66" s="96"/>
      <c r="F66" s="96"/>
      <c r="G66" s="97"/>
      <c r="H66" s="1"/>
      <c r="I66" s="1"/>
    </row>
    <row r="67" spans="2:9" ht="15.75" hidden="1" x14ac:dyDescent="0.25">
      <c r="B67" s="5" t="s">
        <v>8</v>
      </c>
      <c r="C67" s="12"/>
      <c r="D67" s="12"/>
      <c r="E67" s="12"/>
      <c r="F67" s="12"/>
      <c r="G67" s="12"/>
      <c r="H67" s="1"/>
      <c r="I67" s="1"/>
    </row>
    <row r="68" spans="2:9" ht="15.75" hidden="1" x14ac:dyDescent="0.25">
      <c r="B68" s="5" t="s">
        <v>36</v>
      </c>
      <c r="C68" s="12">
        <f>'Приложение 2'!G192</f>
        <v>0</v>
      </c>
      <c r="D68" s="12">
        <f>'Приложение 2'!H192</f>
        <v>0</v>
      </c>
      <c r="E68" s="12">
        <f>'Приложение 2'!I192</f>
        <v>0</v>
      </c>
      <c r="F68" s="12">
        <f>'Приложение 2'!J192</f>
        <v>0</v>
      </c>
      <c r="G68" s="12">
        <f>'Приложение 2'!K192</f>
        <v>0</v>
      </c>
      <c r="H68" s="1"/>
      <c r="I68" s="1"/>
    </row>
    <row r="69" spans="2:9" ht="15.75" hidden="1" x14ac:dyDescent="0.25">
      <c r="B69" s="5" t="s">
        <v>10</v>
      </c>
      <c r="C69" s="13"/>
      <c r="D69" s="13"/>
      <c r="E69" s="13"/>
      <c r="F69" s="13"/>
      <c r="G69" s="13"/>
      <c r="H69" s="1"/>
      <c r="I69" s="1"/>
    </row>
    <row r="70" spans="2:9" ht="15.75" hidden="1" x14ac:dyDescent="0.25">
      <c r="B70" s="16" t="s">
        <v>80</v>
      </c>
      <c r="C70" s="17">
        <f>C67+C68+C69</f>
        <v>0</v>
      </c>
      <c r="D70" s="17">
        <f t="shared" ref="D70:G70" si="9">D67+D68+D69</f>
        <v>0</v>
      </c>
      <c r="E70" s="17">
        <f t="shared" si="9"/>
        <v>0</v>
      </c>
      <c r="F70" s="17">
        <f t="shared" si="9"/>
        <v>0</v>
      </c>
      <c r="G70" s="17">
        <f t="shared" si="9"/>
        <v>0</v>
      </c>
      <c r="H70" s="56"/>
      <c r="I70" s="1"/>
    </row>
    <row r="71" spans="2:9" ht="15.75" hidden="1" x14ac:dyDescent="0.25">
      <c r="B71" s="4" t="s">
        <v>11</v>
      </c>
      <c r="C71" s="5"/>
      <c r="D71" s="5"/>
      <c r="E71" s="5"/>
      <c r="F71" s="5"/>
      <c r="G71" s="5"/>
      <c r="H71" s="1"/>
      <c r="I71" s="1"/>
    </row>
    <row r="72" spans="2:9" ht="63" hidden="1" x14ac:dyDescent="0.25">
      <c r="B72" s="19" t="s">
        <v>110</v>
      </c>
      <c r="C72" s="21" t="s">
        <v>38</v>
      </c>
      <c r="D72" s="21" t="s">
        <v>38</v>
      </c>
      <c r="E72" s="21" t="s">
        <v>38</v>
      </c>
      <c r="F72" s="21" t="s">
        <v>38</v>
      </c>
      <c r="G72" s="21" t="s">
        <v>38</v>
      </c>
      <c r="H72" s="1"/>
      <c r="I72" s="1"/>
    </row>
    <row r="73" spans="2:9" ht="40.5" hidden="1" customHeight="1" x14ac:dyDescent="0.25">
      <c r="B73" s="86" t="s">
        <v>83</v>
      </c>
      <c r="C73" s="87"/>
      <c r="D73" s="95" t="s">
        <v>91</v>
      </c>
      <c r="E73" s="96"/>
      <c r="F73" s="96"/>
      <c r="G73" s="97"/>
      <c r="H73" s="1"/>
      <c r="I73" s="1"/>
    </row>
    <row r="74" spans="2:9" ht="15.75" hidden="1" x14ac:dyDescent="0.25">
      <c r="B74" s="5" t="s">
        <v>8</v>
      </c>
      <c r="C74" s="12">
        <f>'Приложение 2'!H199</f>
        <v>0</v>
      </c>
      <c r="D74" s="12">
        <f>'Приложение 2'!I199</f>
        <v>0</v>
      </c>
      <c r="E74" s="12">
        <f>'Приложение 2'!J199</f>
        <v>0</v>
      </c>
      <c r="F74" s="12">
        <f>'Приложение 2'!K199</f>
        <v>0</v>
      </c>
      <c r="G74" s="12">
        <f>'Приложение 2'!L199</f>
        <v>0</v>
      </c>
      <c r="H74" s="1"/>
      <c r="I74" s="1"/>
    </row>
    <row r="75" spans="2:9" ht="15.75" hidden="1" x14ac:dyDescent="0.25">
      <c r="B75" s="5" t="s">
        <v>36</v>
      </c>
      <c r="C75" s="12">
        <v>0</v>
      </c>
      <c r="D75" s="12">
        <v>0</v>
      </c>
      <c r="E75" s="12">
        <v>0</v>
      </c>
      <c r="F75" s="12">
        <v>0</v>
      </c>
      <c r="G75" s="12">
        <v>0</v>
      </c>
      <c r="H75" s="1"/>
      <c r="I75" s="1"/>
    </row>
    <row r="76" spans="2:9" ht="15.75" hidden="1" x14ac:dyDescent="0.25">
      <c r="B76" s="5" t="s">
        <v>10</v>
      </c>
      <c r="C76" s="13"/>
      <c r="D76" s="13"/>
      <c r="E76" s="13"/>
      <c r="F76" s="13"/>
      <c r="G76" s="13"/>
      <c r="H76" s="1"/>
      <c r="I76" s="1"/>
    </row>
    <row r="77" spans="2:9" ht="15.75" hidden="1" x14ac:dyDescent="0.25">
      <c r="B77" s="16" t="s">
        <v>85</v>
      </c>
      <c r="C77" s="17">
        <f>C74+C75+C76</f>
        <v>0</v>
      </c>
      <c r="D77" s="17">
        <f t="shared" ref="D77:G77" si="10">D74+D75+D76</f>
        <v>0</v>
      </c>
      <c r="E77" s="17">
        <f t="shared" si="10"/>
        <v>0</v>
      </c>
      <c r="F77" s="17">
        <f t="shared" si="10"/>
        <v>0</v>
      </c>
      <c r="G77" s="17">
        <f t="shared" si="10"/>
        <v>0</v>
      </c>
      <c r="H77" s="1"/>
      <c r="I77" s="1"/>
    </row>
    <row r="78" spans="2:9" ht="15.75" hidden="1" x14ac:dyDescent="0.25">
      <c r="B78" s="4" t="s">
        <v>11</v>
      </c>
      <c r="C78" s="5"/>
      <c r="D78" s="5"/>
      <c r="E78" s="5"/>
      <c r="F78" s="5"/>
      <c r="G78" s="5"/>
      <c r="H78" s="1"/>
      <c r="I78" s="1"/>
    </row>
    <row r="79" spans="2:9" ht="31.5" hidden="1" x14ac:dyDescent="0.25">
      <c r="B79" s="19" t="s">
        <v>111</v>
      </c>
      <c r="C79" s="21">
        <v>1</v>
      </c>
      <c r="D79" s="21"/>
      <c r="E79" s="21"/>
      <c r="F79" s="21"/>
      <c r="G79" s="21"/>
      <c r="H79" s="1"/>
      <c r="I79" s="1"/>
    </row>
    <row r="80" spans="2:9" ht="29.25" hidden="1" customHeight="1" x14ac:dyDescent="0.25">
      <c r="B80" s="86" t="s">
        <v>86</v>
      </c>
      <c r="C80" s="87"/>
      <c r="D80" s="95" t="s">
        <v>112</v>
      </c>
      <c r="E80" s="96"/>
      <c r="F80" s="96"/>
      <c r="G80" s="97"/>
      <c r="H80" s="1"/>
      <c r="I80" s="1"/>
    </row>
    <row r="81" spans="2:9" ht="15.75" hidden="1" x14ac:dyDescent="0.25">
      <c r="B81" s="5" t="s">
        <v>8</v>
      </c>
      <c r="C81" s="12">
        <f>'Приложение 2'!H210</f>
        <v>0</v>
      </c>
      <c r="D81" s="12">
        <f>'Приложение 2'!I210</f>
        <v>0</v>
      </c>
      <c r="E81" s="12">
        <f>'Приложение 2'!J210</f>
        <v>0</v>
      </c>
      <c r="F81" s="12">
        <f>'Приложение 2'!K210</f>
        <v>0</v>
      </c>
      <c r="G81" s="12">
        <f>'Приложение 2'!L210</f>
        <v>0</v>
      </c>
      <c r="H81" s="1"/>
      <c r="I81" s="1"/>
    </row>
    <row r="82" spans="2:9" ht="15.75" hidden="1" x14ac:dyDescent="0.25">
      <c r="B82" s="5" t="s">
        <v>36</v>
      </c>
      <c r="C82" s="12"/>
      <c r="D82" s="12"/>
      <c r="E82" s="12"/>
      <c r="F82" s="12"/>
      <c r="G82" s="12"/>
      <c r="H82" s="1"/>
      <c r="I82" s="1"/>
    </row>
    <row r="83" spans="2:9" ht="15.75" hidden="1" x14ac:dyDescent="0.25">
      <c r="B83" s="5" t="s">
        <v>10</v>
      </c>
      <c r="C83" s="13"/>
      <c r="D83" s="13"/>
      <c r="E83" s="13"/>
      <c r="F83" s="13"/>
      <c r="G83" s="13"/>
      <c r="H83" s="1"/>
      <c r="I83" s="1"/>
    </row>
    <row r="84" spans="2:9" ht="15.75" hidden="1" x14ac:dyDescent="0.25">
      <c r="B84" s="16" t="s">
        <v>89</v>
      </c>
      <c r="C84" s="17">
        <f>C81+C82+C83</f>
        <v>0</v>
      </c>
      <c r="D84" s="17">
        <f t="shared" ref="D84:G84" si="11">D81+D82+D83</f>
        <v>0</v>
      </c>
      <c r="E84" s="17">
        <f t="shared" si="11"/>
        <v>0</v>
      </c>
      <c r="F84" s="17">
        <f t="shared" si="11"/>
        <v>0</v>
      </c>
      <c r="G84" s="17">
        <f t="shared" si="11"/>
        <v>0</v>
      </c>
      <c r="H84" s="1"/>
      <c r="I84" s="1"/>
    </row>
    <row r="85" spans="2:9" ht="15.75" hidden="1" x14ac:dyDescent="0.25">
      <c r="B85" s="4" t="s">
        <v>11</v>
      </c>
      <c r="C85" s="5"/>
      <c r="D85" s="5"/>
      <c r="E85" s="5"/>
      <c r="F85" s="5"/>
      <c r="G85" s="5"/>
      <c r="H85" s="1"/>
      <c r="I85" s="1"/>
    </row>
    <row r="86" spans="2:9" ht="15.75" hidden="1" x14ac:dyDescent="0.25">
      <c r="B86" s="19" t="s">
        <v>93</v>
      </c>
      <c r="C86" s="21">
        <v>1</v>
      </c>
      <c r="D86" s="21">
        <v>1</v>
      </c>
      <c r="E86" s="21">
        <v>1</v>
      </c>
      <c r="F86" s="21">
        <v>1</v>
      </c>
      <c r="G86" s="21">
        <v>1</v>
      </c>
      <c r="H86" s="1"/>
      <c r="I86" s="1"/>
    </row>
    <row r="87" spans="2:9" ht="35.25" hidden="1" customHeight="1" x14ac:dyDescent="0.25">
      <c r="B87" s="86" t="s">
        <v>90</v>
      </c>
      <c r="C87" s="87"/>
      <c r="D87" s="95" t="s">
        <v>113</v>
      </c>
      <c r="E87" s="96"/>
      <c r="F87" s="96"/>
      <c r="G87" s="97"/>
      <c r="H87" s="1"/>
      <c r="I87" s="1"/>
    </row>
    <row r="88" spans="2:9" ht="15.75" hidden="1" x14ac:dyDescent="0.25">
      <c r="B88" s="5" t="s">
        <v>8</v>
      </c>
      <c r="C88" s="12">
        <f>'Приложение 2'!H218</f>
        <v>0</v>
      </c>
      <c r="D88" s="12">
        <f>'Приложение 2'!I218</f>
        <v>0</v>
      </c>
      <c r="E88" s="12">
        <f>'Приложение 2'!J218</f>
        <v>0</v>
      </c>
      <c r="F88" s="12">
        <f>'Приложение 2'!K218</f>
        <v>0</v>
      </c>
      <c r="G88" s="12">
        <f>'Приложение 2'!L218</f>
        <v>0</v>
      </c>
      <c r="H88" s="1"/>
      <c r="I88" s="1"/>
    </row>
    <row r="89" spans="2:9" ht="15.75" hidden="1" x14ac:dyDescent="0.25">
      <c r="B89" s="5" t="s">
        <v>36</v>
      </c>
      <c r="C89" s="12"/>
      <c r="D89" s="12"/>
      <c r="E89" s="12"/>
      <c r="F89" s="12"/>
      <c r="G89" s="12"/>
      <c r="H89" s="1"/>
      <c r="I89" s="1"/>
    </row>
    <row r="90" spans="2:9" ht="15.75" hidden="1" x14ac:dyDescent="0.25">
      <c r="B90" s="5" t="s">
        <v>10</v>
      </c>
      <c r="C90" s="13"/>
      <c r="D90" s="13"/>
      <c r="E90" s="13"/>
      <c r="F90" s="13"/>
      <c r="G90" s="13"/>
      <c r="H90" s="1"/>
      <c r="I90" s="1"/>
    </row>
    <row r="91" spans="2:9" ht="15.75" hidden="1" x14ac:dyDescent="0.25">
      <c r="B91" s="16" t="s">
        <v>92</v>
      </c>
      <c r="C91" s="17">
        <f>C88+C89+C90</f>
        <v>0</v>
      </c>
      <c r="D91" s="17">
        <f t="shared" ref="D91:G91" si="12">D88+D89+D90</f>
        <v>0</v>
      </c>
      <c r="E91" s="17">
        <f t="shared" si="12"/>
        <v>0</v>
      </c>
      <c r="F91" s="17">
        <f t="shared" si="12"/>
        <v>0</v>
      </c>
      <c r="G91" s="17">
        <f t="shared" si="12"/>
        <v>0</v>
      </c>
      <c r="H91" s="1"/>
      <c r="I91" s="1"/>
    </row>
    <row r="92" spans="2:9" ht="15.75" hidden="1" x14ac:dyDescent="0.25">
      <c r="B92" s="4" t="s">
        <v>11</v>
      </c>
      <c r="C92" s="5"/>
      <c r="D92" s="5"/>
      <c r="E92" s="5"/>
      <c r="F92" s="5"/>
      <c r="G92" s="5"/>
      <c r="H92" s="1"/>
      <c r="I92" s="1"/>
    </row>
    <row r="93" spans="2:9" ht="15.75" hidden="1" x14ac:dyDescent="0.25">
      <c r="B93" s="19" t="s">
        <v>93</v>
      </c>
      <c r="C93" s="21">
        <v>1</v>
      </c>
      <c r="D93" s="21">
        <v>1</v>
      </c>
      <c r="E93" s="21">
        <v>1</v>
      </c>
      <c r="F93" s="21">
        <v>1</v>
      </c>
      <c r="G93" s="21">
        <v>1</v>
      </c>
      <c r="H93" s="1"/>
      <c r="I93" s="1"/>
    </row>
    <row r="94" spans="2:9" ht="31.5" hidden="1" customHeight="1" x14ac:dyDescent="0.25">
      <c r="B94" s="86" t="s">
        <v>94</v>
      </c>
      <c r="C94" s="87"/>
      <c r="D94" s="95" t="s">
        <v>114</v>
      </c>
      <c r="E94" s="96"/>
      <c r="F94" s="96"/>
      <c r="G94" s="97"/>
      <c r="H94" s="1"/>
      <c r="I94" s="1"/>
    </row>
    <row r="95" spans="2:9" ht="15.75" hidden="1" x14ac:dyDescent="0.25">
      <c r="B95" s="5" t="s">
        <v>8</v>
      </c>
      <c r="C95" s="12">
        <f>'Приложение 2'!G226</f>
        <v>0</v>
      </c>
      <c r="D95" s="12">
        <f>'Приложение 2'!I226</f>
        <v>0</v>
      </c>
      <c r="E95" s="12">
        <f>'Приложение 2'!J226</f>
        <v>0</v>
      </c>
      <c r="F95" s="12">
        <f>'Приложение 2'!K226</f>
        <v>0</v>
      </c>
      <c r="G95" s="12">
        <f>'Приложение 2'!L226</f>
        <v>0</v>
      </c>
      <c r="H95" s="1"/>
      <c r="I95" s="1"/>
    </row>
    <row r="96" spans="2:9" ht="15.75" hidden="1" x14ac:dyDescent="0.25">
      <c r="B96" s="5" t="s">
        <v>36</v>
      </c>
      <c r="C96" s="12"/>
      <c r="D96" s="12"/>
      <c r="E96" s="12"/>
      <c r="F96" s="12"/>
      <c r="G96" s="12"/>
      <c r="H96" s="1"/>
      <c r="I96" s="1"/>
    </row>
    <row r="97" spans="2:9" ht="15.75" hidden="1" x14ac:dyDescent="0.25">
      <c r="B97" s="5" t="s">
        <v>10</v>
      </c>
      <c r="C97" s="13"/>
      <c r="D97" s="13"/>
      <c r="E97" s="13"/>
      <c r="F97" s="13"/>
      <c r="G97" s="13"/>
      <c r="H97" s="1"/>
      <c r="I97" s="1"/>
    </row>
    <row r="98" spans="2:9" ht="15.75" hidden="1" x14ac:dyDescent="0.25">
      <c r="B98" s="16" t="s">
        <v>96</v>
      </c>
      <c r="C98" s="17">
        <f>C95+C96+C97</f>
        <v>0</v>
      </c>
      <c r="D98" s="17">
        <f t="shared" ref="D98:G98" si="13">D95+D96+D97</f>
        <v>0</v>
      </c>
      <c r="E98" s="17">
        <f t="shared" si="13"/>
        <v>0</v>
      </c>
      <c r="F98" s="17">
        <f t="shared" si="13"/>
        <v>0</v>
      </c>
      <c r="G98" s="17">
        <f t="shared" si="13"/>
        <v>0</v>
      </c>
      <c r="H98" s="1"/>
      <c r="I98" s="1"/>
    </row>
    <row r="99" spans="2:9" ht="15.75" hidden="1" x14ac:dyDescent="0.25">
      <c r="B99" s="4" t="s">
        <v>11</v>
      </c>
      <c r="C99" s="5"/>
      <c r="D99" s="5"/>
      <c r="E99" s="5"/>
      <c r="F99" s="5"/>
      <c r="G99" s="5"/>
      <c r="H99" s="1"/>
      <c r="I99" s="1"/>
    </row>
    <row r="100" spans="2:9" ht="15.75" hidden="1" x14ac:dyDescent="0.25">
      <c r="B100" s="19" t="s">
        <v>93</v>
      </c>
      <c r="C100" s="21">
        <v>1</v>
      </c>
      <c r="D100" s="21">
        <v>1</v>
      </c>
      <c r="E100" s="21">
        <v>1</v>
      </c>
      <c r="F100" s="21">
        <v>1</v>
      </c>
      <c r="G100" s="21">
        <v>1</v>
      </c>
      <c r="H100" s="1"/>
      <c r="I100" s="1"/>
    </row>
    <row r="103" spans="2:9" x14ac:dyDescent="0.25">
      <c r="B103" s="1" t="s">
        <v>186</v>
      </c>
      <c r="C103" s="1"/>
      <c r="D103" s="1"/>
      <c r="E103" s="1"/>
      <c r="F103" s="1"/>
      <c r="G103" s="1"/>
    </row>
    <row r="104" spans="2:9" x14ac:dyDescent="0.25">
      <c r="B104" s="1"/>
      <c r="C104" s="1"/>
      <c r="D104" s="1"/>
      <c r="E104" s="1"/>
      <c r="F104" s="1"/>
      <c r="G104" s="1"/>
    </row>
    <row r="105" spans="2:9" x14ac:dyDescent="0.25">
      <c r="B105" s="1" t="s">
        <v>237</v>
      </c>
    </row>
    <row r="106" spans="2:9" x14ac:dyDescent="0.25">
      <c r="B106" s="1"/>
    </row>
    <row r="107" spans="2:9" ht="18" customHeight="1" x14ac:dyDescent="0.25">
      <c r="B107" s="1" t="s">
        <v>235</v>
      </c>
    </row>
    <row r="108" spans="2:9" x14ac:dyDescent="0.25">
      <c r="B108" s="1"/>
    </row>
    <row r="109" spans="2:9" ht="24" customHeight="1" x14ac:dyDescent="0.25">
      <c r="B109" s="1" t="s">
        <v>236</v>
      </c>
    </row>
    <row r="111" spans="2:9" hidden="1" x14ac:dyDescent="0.25">
      <c r="B111" s="1" t="s">
        <v>187</v>
      </c>
    </row>
    <row r="112" spans="2:9" hidden="1" x14ac:dyDescent="0.25">
      <c r="B112" s="1" t="s">
        <v>211</v>
      </c>
      <c r="C112" t="s">
        <v>188</v>
      </c>
    </row>
    <row r="113" spans="2:7" x14ac:dyDescent="0.25">
      <c r="B113" s="1" t="s">
        <v>251</v>
      </c>
    </row>
    <row r="115" spans="2:7" x14ac:dyDescent="0.25">
      <c r="B115" s="123"/>
      <c r="C115" s="123"/>
      <c r="D115" s="123"/>
      <c r="E115" s="123"/>
      <c r="F115" s="123"/>
      <c r="G115" s="123"/>
    </row>
    <row r="116" spans="2:7" x14ac:dyDescent="0.25">
      <c r="B116" s="123"/>
      <c r="C116" s="123"/>
      <c r="D116" s="123"/>
      <c r="E116" s="123"/>
      <c r="F116" s="123"/>
      <c r="G116" s="123"/>
    </row>
  </sheetData>
  <mergeCells count="31">
    <mergeCell ref="B115:G116"/>
    <mergeCell ref="B7:G7"/>
    <mergeCell ref="B12:C12"/>
    <mergeCell ref="D12:G12"/>
    <mergeCell ref="B21:C21"/>
    <mergeCell ref="D21:G21"/>
    <mergeCell ref="B10:C10"/>
    <mergeCell ref="D10:G10"/>
    <mergeCell ref="B11:C11"/>
    <mergeCell ref="D11:G11"/>
    <mergeCell ref="B8:G8"/>
    <mergeCell ref="B31:C31"/>
    <mergeCell ref="D31:G31"/>
    <mergeCell ref="B38:C38"/>
    <mergeCell ref="D38:G38"/>
    <mergeCell ref="B45:C45"/>
    <mergeCell ref="D45:G45"/>
    <mergeCell ref="B52:C52"/>
    <mergeCell ref="D52:G52"/>
    <mergeCell ref="B59:C59"/>
    <mergeCell ref="D59:G59"/>
    <mergeCell ref="B66:C66"/>
    <mergeCell ref="D66:G66"/>
    <mergeCell ref="B94:C94"/>
    <mergeCell ref="D94:G94"/>
    <mergeCell ref="B73:C73"/>
    <mergeCell ref="D73:G73"/>
    <mergeCell ref="B80:C80"/>
    <mergeCell ref="D80:G80"/>
    <mergeCell ref="B87:C87"/>
    <mergeCell ref="D87:G87"/>
  </mergeCells>
  <pageMargins left="0.39370078740157483" right="0" top="0" bottom="0" header="0.31496062992125984" footer="0.31496062992125984"/>
  <pageSetup paperSize="9"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00"/>
  </sheetPr>
  <dimension ref="B1:I53"/>
  <sheetViews>
    <sheetView topLeftCell="A54" workbookViewId="0">
      <selection activeCell="L10" sqref="L10"/>
    </sheetView>
  </sheetViews>
  <sheetFormatPr defaultRowHeight="15" x14ac:dyDescent="0.25"/>
  <cols>
    <col min="2" max="2" width="46.42578125" customWidth="1"/>
    <col min="3" max="3" width="17" customWidth="1"/>
    <col min="4" max="5" width="20.7109375" customWidth="1"/>
    <col min="6" max="7" width="20.140625" customWidth="1"/>
  </cols>
  <sheetData>
    <row r="1" spans="2:9" x14ac:dyDescent="0.25">
      <c r="B1" s="1"/>
      <c r="C1" s="1"/>
      <c r="F1" s="1" t="s">
        <v>0</v>
      </c>
      <c r="H1" s="1"/>
      <c r="I1" s="1"/>
    </row>
    <row r="2" spans="2:9" x14ac:dyDescent="0.25">
      <c r="B2" s="1"/>
      <c r="C2" s="1"/>
      <c r="F2" s="1" t="s">
        <v>1</v>
      </c>
      <c r="H2" s="1"/>
      <c r="I2" s="1"/>
    </row>
    <row r="3" spans="2:9" x14ac:dyDescent="0.25">
      <c r="B3" s="1"/>
      <c r="C3" s="1"/>
      <c r="F3" s="1" t="s">
        <v>2</v>
      </c>
      <c r="H3" s="1"/>
      <c r="I3" s="1"/>
    </row>
    <row r="4" spans="2:9" x14ac:dyDescent="0.25">
      <c r="B4" s="1"/>
      <c r="C4" s="1"/>
      <c r="F4" s="1" t="s">
        <v>3</v>
      </c>
      <c r="H4" s="1"/>
      <c r="I4" s="1"/>
    </row>
    <row r="5" spans="2:9" x14ac:dyDescent="0.25">
      <c r="B5" s="1"/>
      <c r="C5" s="1"/>
      <c r="F5" s="1" t="s">
        <v>4</v>
      </c>
      <c r="H5" s="1"/>
      <c r="I5" s="1"/>
    </row>
    <row r="6" spans="2:9" x14ac:dyDescent="0.25">
      <c r="B6" s="1"/>
      <c r="C6" s="1"/>
      <c r="D6" s="1"/>
      <c r="E6" s="1"/>
      <c r="F6" s="1"/>
      <c r="G6" s="1"/>
      <c r="H6" s="1"/>
      <c r="I6" s="1"/>
    </row>
    <row r="7" spans="2:9" ht="18.75" x14ac:dyDescent="0.3">
      <c r="B7" s="91" t="s">
        <v>234</v>
      </c>
      <c r="C7" s="91"/>
      <c r="D7" s="91"/>
      <c r="E7" s="91"/>
      <c r="F7" s="91"/>
      <c r="G7" s="91"/>
      <c r="H7" s="1"/>
      <c r="I7" s="1"/>
    </row>
    <row r="8" spans="2:9" ht="47.25" customHeight="1" x14ac:dyDescent="0.25">
      <c r="B8" s="92" t="s">
        <v>189</v>
      </c>
      <c r="C8" s="92"/>
      <c r="D8" s="92"/>
      <c r="E8" s="92"/>
      <c r="F8" s="92"/>
      <c r="G8" s="92"/>
      <c r="H8" s="1"/>
      <c r="I8" s="1"/>
    </row>
    <row r="9" spans="2:9" x14ac:dyDescent="0.25">
      <c r="B9" s="2"/>
      <c r="C9" s="1"/>
      <c r="D9" s="1"/>
      <c r="E9" s="1"/>
      <c r="F9" s="1"/>
      <c r="G9" s="1"/>
      <c r="H9" s="1"/>
      <c r="I9" s="1"/>
    </row>
    <row r="10" spans="2:9" ht="69" customHeight="1" x14ac:dyDescent="0.25">
      <c r="B10" s="86" t="s">
        <v>6</v>
      </c>
      <c r="C10" s="87"/>
      <c r="D10" s="95" t="s">
        <v>240</v>
      </c>
      <c r="E10" s="96"/>
      <c r="F10" s="96"/>
      <c r="G10" s="97"/>
      <c r="H10" s="1"/>
      <c r="I10" s="1"/>
    </row>
    <row r="11" spans="2:9" ht="66.75" customHeight="1" x14ac:dyDescent="0.25">
      <c r="B11" s="93" t="s">
        <v>5</v>
      </c>
      <c r="C11" s="94"/>
      <c r="D11" s="93" t="s">
        <v>241</v>
      </c>
      <c r="E11" s="98"/>
      <c r="F11" s="98"/>
      <c r="G11" s="94"/>
      <c r="H11" s="1"/>
      <c r="I11" s="1"/>
    </row>
    <row r="12" spans="2:9" x14ac:dyDescent="0.25">
      <c r="B12" s="124"/>
      <c r="C12" s="125"/>
      <c r="D12" s="124"/>
      <c r="E12" s="126"/>
      <c r="F12" s="126"/>
      <c r="G12" s="125"/>
      <c r="H12" s="1"/>
      <c r="I12" s="1"/>
    </row>
    <row r="13" spans="2:9" ht="31.5" x14ac:dyDescent="0.25">
      <c r="B13" s="4" t="s">
        <v>7</v>
      </c>
      <c r="C13" s="4" t="s">
        <v>184</v>
      </c>
      <c r="D13" s="4" t="s">
        <v>185</v>
      </c>
      <c r="E13" s="4" t="s">
        <v>209</v>
      </c>
      <c r="F13" s="4" t="s">
        <v>224</v>
      </c>
      <c r="G13" s="4" t="s">
        <v>233</v>
      </c>
      <c r="H13" s="1"/>
      <c r="I13" s="1"/>
    </row>
    <row r="14" spans="2:9" ht="15.75" x14ac:dyDescent="0.25">
      <c r="B14" s="5" t="s">
        <v>8</v>
      </c>
      <c r="C14" s="12">
        <f>C20+C27+C34</f>
        <v>630176.19999999995</v>
      </c>
      <c r="D14" s="12">
        <f>D20+D27+D34</f>
        <v>661432.5</v>
      </c>
      <c r="E14" s="12">
        <f>E20+E27+E34</f>
        <v>712118.45883333322</v>
      </c>
      <c r="F14" s="12">
        <f t="shared" ref="F14:G14" si="0">F20+F27+F34</f>
        <v>754645.56636333326</v>
      </c>
      <c r="G14" s="12">
        <f t="shared" si="0"/>
        <v>799124.30034513318</v>
      </c>
      <c r="H14" s="1"/>
      <c r="I14" s="1"/>
    </row>
    <row r="15" spans="2:9" ht="15.75" x14ac:dyDescent="0.25">
      <c r="B15" s="5" t="s">
        <v>36</v>
      </c>
      <c r="C15" s="12">
        <f>C21+C28+C35</f>
        <v>0</v>
      </c>
      <c r="D15" s="13">
        <f>C15</f>
        <v>0</v>
      </c>
      <c r="E15" s="13">
        <f t="shared" ref="E15:F15" si="1">D15</f>
        <v>0</v>
      </c>
      <c r="F15" s="13">
        <f t="shared" si="1"/>
        <v>0</v>
      </c>
      <c r="G15" s="13">
        <f>D15</f>
        <v>0</v>
      </c>
      <c r="H15" s="1"/>
      <c r="I15" s="1"/>
    </row>
    <row r="16" spans="2:9" ht="15.75" x14ac:dyDescent="0.25">
      <c r="B16" s="5" t="s">
        <v>10</v>
      </c>
      <c r="C16" s="13"/>
      <c r="D16" s="13"/>
      <c r="E16" s="13"/>
      <c r="F16" s="13"/>
      <c r="G16" s="13"/>
      <c r="H16" s="1"/>
      <c r="I16" s="1"/>
    </row>
    <row r="17" spans="2:9" ht="15.75" x14ac:dyDescent="0.25">
      <c r="B17" s="16" t="s">
        <v>115</v>
      </c>
      <c r="C17" s="17">
        <f>C14+C15+C16</f>
        <v>630176.19999999995</v>
      </c>
      <c r="D17" s="17">
        <f t="shared" ref="D17:G17" si="2">D14+D15+D16</f>
        <v>661432.5</v>
      </c>
      <c r="E17" s="17">
        <f t="shared" si="2"/>
        <v>712118.45883333322</v>
      </c>
      <c r="F17" s="17">
        <f t="shared" si="2"/>
        <v>754645.56636333326</v>
      </c>
      <c r="G17" s="17">
        <f t="shared" si="2"/>
        <v>799124.30034513318</v>
      </c>
      <c r="H17" s="1"/>
      <c r="I17" s="1"/>
    </row>
    <row r="18" spans="2:9" ht="15.75" hidden="1" x14ac:dyDescent="0.25">
      <c r="B18" s="4" t="s">
        <v>11</v>
      </c>
      <c r="C18" s="5"/>
      <c r="D18" s="5"/>
      <c r="E18" s="5"/>
      <c r="F18" s="5"/>
      <c r="G18" s="5"/>
      <c r="H18" s="1"/>
      <c r="I18" s="1"/>
    </row>
    <row r="19" spans="2:9" ht="54" hidden="1" customHeight="1" x14ac:dyDescent="0.25">
      <c r="B19" s="86" t="s">
        <v>60</v>
      </c>
      <c r="C19" s="87"/>
      <c r="D19" s="95" t="s">
        <v>116</v>
      </c>
      <c r="E19" s="96"/>
      <c r="F19" s="96"/>
      <c r="G19" s="97"/>
      <c r="H19" s="1"/>
      <c r="I19" s="1"/>
    </row>
    <row r="20" spans="2:9" ht="15.75" hidden="1" x14ac:dyDescent="0.25">
      <c r="B20" s="5" t="s">
        <v>8</v>
      </c>
      <c r="C20" s="12">
        <f>'Приложение 2'!H239</f>
        <v>0</v>
      </c>
      <c r="D20" s="12">
        <f>'Приложение 2'!I239</f>
        <v>0</v>
      </c>
      <c r="E20" s="12">
        <f>'Приложение 2'!J239</f>
        <v>0</v>
      </c>
      <c r="F20" s="12">
        <f>'Приложение 2'!K239</f>
        <v>0</v>
      </c>
      <c r="G20" s="12">
        <f>'Приложение 2'!L239</f>
        <v>0</v>
      </c>
      <c r="H20" s="1"/>
      <c r="I20" s="1"/>
    </row>
    <row r="21" spans="2:9" ht="15.75" hidden="1" x14ac:dyDescent="0.25">
      <c r="B21" s="5" t="s">
        <v>36</v>
      </c>
      <c r="C21" s="12"/>
      <c r="D21" s="13"/>
      <c r="E21" s="13"/>
      <c r="F21" s="13"/>
      <c r="G21" s="13"/>
      <c r="H21" s="1"/>
      <c r="I21" s="1"/>
    </row>
    <row r="22" spans="2:9" ht="15.75" hidden="1" x14ac:dyDescent="0.25">
      <c r="B22" s="5" t="s">
        <v>10</v>
      </c>
      <c r="C22" s="13"/>
      <c r="D22" s="13"/>
      <c r="E22" s="13"/>
      <c r="F22" s="13"/>
      <c r="G22" s="13"/>
      <c r="H22" s="1"/>
      <c r="I22" s="1"/>
    </row>
    <row r="23" spans="2:9" ht="15.75" hidden="1" x14ac:dyDescent="0.25">
      <c r="B23" s="16" t="s">
        <v>54</v>
      </c>
      <c r="C23" s="17">
        <f>C20+C21+C22</f>
        <v>0</v>
      </c>
      <c r="D23" s="17">
        <f t="shared" ref="D23:G23" si="3">D20+D21+D22</f>
        <v>0</v>
      </c>
      <c r="E23" s="17">
        <f t="shared" si="3"/>
        <v>0</v>
      </c>
      <c r="F23" s="17">
        <f t="shared" si="3"/>
        <v>0</v>
      </c>
      <c r="G23" s="17">
        <f t="shared" si="3"/>
        <v>0</v>
      </c>
      <c r="H23" s="1"/>
      <c r="I23" s="1"/>
    </row>
    <row r="24" spans="2:9" ht="15.75" hidden="1" x14ac:dyDescent="0.25">
      <c r="B24" s="4" t="s">
        <v>11</v>
      </c>
      <c r="C24" s="5"/>
      <c r="D24" s="5"/>
      <c r="E24" s="5"/>
      <c r="F24" s="5"/>
      <c r="G24" s="5"/>
      <c r="H24" s="1"/>
      <c r="I24" s="1"/>
    </row>
    <row r="25" spans="2:9" ht="157.5" hidden="1" x14ac:dyDescent="0.25">
      <c r="B25" s="19" t="s">
        <v>117</v>
      </c>
      <c r="C25" s="30">
        <v>2624</v>
      </c>
      <c r="D25" s="30">
        <v>2624</v>
      </c>
      <c r="E25" s="30">
        <v>5230</v>
      </c>
      <c r="F25" s="30">
        <v>5846</v>
      </c>
      <c r="G25" s="30">
        <v>6307</v>
      </c>
      <c r="H25" s="1"/>
      <c r="I25" s="1"/>
    </row>
    <row r="26" spans="2:9" ht="37.5" customHeight="1" x14ac:dyDescent="0.25">
      <c r="B26" s="86" t="s">
        <v>60</v>
      </c>
      <c r="C26" s="87"/>
      <c r="D26" s="95" t="s">
        <v>119</v>
      </c>
      <c r="E26" s="96"/>
      <c r="F26" s="96"/>
      <c r="G26" s="97"/>
      <c r="H26" s="1"/>
      <c r="I26" s="1"/>
    </row>
    <row r="27" spans="2:9" ht="15.75" x14ac:dyDescent="0.25">
      <c r="B27" s="5" t="s">
        <v>8</v>
      </c>
      <c r="C27" s="12">
        <f>'Приложение 2'!H251</f>
        <v>480176.2</v>
      </c>
      <c r="D27" s="12">
        <f>'Приложение 2'!I251</f>
        <v>511432.5</v>
      </c>
      <c r="E27" s="12">
        <f>'Приложение 2'!J251</f>
        <v>542118.45883333322</v>
      </c>
      <c r="F27" s="12">
        <f>'Приложение 2'!K251</f>
        <v>574645.56636333326</v>
      </c>
      <c r="G27" s="12">
        <f>'Приложение 2'!L251</f>
        <v>609124.30034513318</v>
      </c>
      <c r="H27" s="1"/>
      <c r="I27" s="1"/>
    </row>
    <row r="28" spans="2:9" ht="15.75" x14ac:dyDescent="0.25">
      <c r="B28" s="5" t="s">
        <v>36</v>
      </c>
      <c r="C28" s="12"/>
      <c r="D28" s="13"/>
      <c r="E28" s="13"/>
      <c r="F28" s="13"/>
      <c r="G28" s="13"/>
      <c r="H28" s="1"/>
      <c r="I28" s="1"/>
    </row>
    <row r="29" spans="2:9" ht="15.75" x14ac:dyDescent="0.25">
      <c r="B29" s="5" t="s">
        <v>10</v>
      </c>
      <c r="C29" s="13"/>
      <c r="D29" s="13"/>
      <c r="E29" s="13"/>
      <c r="F29" s="13"/>
      <c r="G29" s="13"/>
      <c r="H29" s="1"/>
      <c r="I29" s="1"/>
    </row>
    <row r="30" spans="2:9" ht="15.75" x14ac:dyDescent="0.25">
      <c r="B30" s="16" t="s">
        <v>54</v>
      </c>
      <c r="C30" s="17">
        <f>C27+C28+C29</f>
        <v>480176.2</v>
      </c>
      <c r="D30" s="17">
        <f t="shared" ref="D30:G30" si="4">D27+D28+D29</f>
        <v>511432.5</v>
      </c>
      <c r="E30" s="17">
        <f t="shared" si="4"/>
        <v>542118.45883333322</v>
      </c>
      <c r="F30" s="17">
        <f t="shared" si="4"/>
        <v>574645.56636333326</v>
      </c>
      <c r="G30" s="17">
        <f t="shared" si="4"/>
        <v>609124.30034513318</v>
      </c>
      <c r="H30" s="1"/>
      <c r="I30" s="1"/>
    </row>
    <row r="31" spans="2:9" ht="15.75" x14ac:dyDescent="0.25">
      <c r="B31" s="4" t="s">
        <v>11</v>
      </c>
      <c r="C31" s="5"/>
      <c r="D31" s="5"/>
      <c r="E31" s="5"/>
      <c r="F31" s="5"/>
      <c r="G31" s="5"/>
      <c r="H31" s="1"/>
      <c r="I31" s="1"/>
    </row>
    <row r="32" spans="2:9" ht="110.25" x14ac:dyDescent="0.25">
      <c r="B32" s="19" t="s">
        <v>118</v>
      </c>
      <c r="C32" s="22">
        <v>1.4E-2</v>
      </c>
      <c r="D32" s="22">
        <v>1.4E-2</v>
      </c>
      <c r="E32" s="22">
        <v>1.4E-2</v>
      </c>
      <c r="F32" s="22">
        <v>1.4E-2</v>
      </c>
      <c r="G32" s="22">
        <v>1.4E-2</v>
      </c>
      <c r="H32" s="1"/>
      <c r="I32" s="1"/>
    </row>
    <row r="33" spans="2:9" ht="38.25" customHeight="1" x14ac:dyDescent="0.25">
      <c r="B33" s="86" t="s">
        <v>63</v>
      </c>
      <c r="C33" s="87"/>
      <c r="D33" s="95" t="s">
        <v>120</v>
      </c>
      <c r="E33" s="96"/>
      <c r="F33" s="96"/>
      <c r="G33" s="97"/>
      <c r="H33" s="1"/>
      <c r="I33" s="1"/>
    </row>
    <row r="34" spans="2:9" ht="15.75" x14ac:dyDescent="0.25">
      <c r="B34" s="5" t="s">
        <v>8</v>
      </c>
      <c r="C34" s="12">
        <f>'Приложение 2'!H259</f>
        <v>150000</v>
      </c>
      <c r="D34" s="12">
        <f>'Приложение 2'!I259</f>
        <v>150000</v>
      </c>
      <c r="E34" s="12">
        <f>'Приложение 2'!J259</f>
        <v>170000</v>
      </c>
      <c r="F34" s="12">
        <f>'Приложение 2'!K259</f>
        <v>180000</v>
      </c>
      <c r="G34" s="12">
        <f>'Приложение 2'!L259</f>
        <v>190000</v>
      </c>
      <c r="H34" s="1"/>
      <c r="I34" s="1"/>
    </row>
    <row r="35" spans="2:9" ht="15.75" x14ac:dyDescent="0.25">
      <c r="B35" s="5" t="s">
        <v>36</v>
      </c>
      <c r="C35" s="12"/>
      <c r="D35" s="13"/>
      <c r="E35" s="13"/>
      <c r="F35" s="13"/>
      <c r="G35" s="13"/>
      <c r="H35" s="1"/>
      <c r="I35" s="1"/>
    </row>
    <row r="36" spans="2:9" ht="15.75" x14ac:dyDescent="0.25">
      <c r="B36" s="5" t="s">
        <v>10</v>
      </c>
      <c r="C36" s="13"/>
      <c r="D36" s="13"/>
      <c r="E36" s="13"/>
      <c r="F36" s="13"/>
      <c r="G36" s="13"/>
      <c r="H36" s="1"/>
      <c r="I36" s="1"/>
    </row>
    <row r="37" spans="2:9" ht="15.75" x14ac:dyDescent="0.25">
      <c r="B37" s="16" t="s">
        <v>55</v>
      </c>
      <c r="C37" s="17">
        <f>C34+C35+C36</f>
        <v>150000</v>
      </c>
      <c r="D37" s="17">
        <f t="shared" ref="D37:G37" si="5">D34+D35+D36</f>
        <v>150000</v>
      </c>
      <c r="E37" s="17">
        <f t="shared" si="5"/>
        <v>170000</v>
      </c>
      <c r="F37" s="17">
        <f t="shared" si="5"/>
        <v>180000</v>
      </c>
      <c r="G37" s="17">
        <f t="shared" si="5"/>
        <v>190000</v>
      </c>
      <c r="H37" s="1"/>
      <c r="I37" s="1"/>
    </row>
    <row r="38" spans="2:9" ht="15.75" x14ac:dyDescent="0.25">
      <c r="B38" s="4" t="s">
        <v>11</v>
      </c>
      <c r="C38" s="5"/>
      <c r="D38" s="5"/>
      <c r="E38" s="5"/>
      <c r="F38" s="5"/>
      <c r="G38" s="5"/>
      <c r="H38" s="1"/>
      <c r="I38" s="1"/>
    </row>
    <row r="39" spans="2:9" ht="47.25" x14ac:dyDescent="0.25">
      <c r="B39" s="19" t="s">
        <v>121</v>
      </c>
      <c r="C39" s="20">
        <v>0.01</v>
      </c>
      <c r="D39" s="20">
        <v>0.01</v>
      </c>
      <c r="E39" s="20">
        <v>0.01</v>
      </c>
      <c r="F39" s="20">
        <v>0.01</v>
      </c>
      <c r="G39" s="20">
        <v>0.01</v>
      </c>
      <c r="H39" s="1"/>
      <c r="I39" s="1"/>
    </row>
    <row r="42" spans="2:9" x14ac:dyDescent="0.25">
      <c r="B42" s="1" t="s">
        <v>186</v>
      </c>
      <c r="C42" s="1"/>
      <c r="D42" s="1"/>
      <c r="E42" s="1"/>
      <c r="F42" s="1"/>
      <c r="G42" s="1"/>
    </row>
    <row r="43" spans="2:9" x14ac:dyDescent="0.25">
      <c r="B43" s="1"/>
      <c r="C43" s="1"/>
      <c r="D43" s="1"/>
      <c r="E43" s="1"/>
      <c r="F43" s="1"/>
      <c r="G43" s="1"/>
    </row>
    <row r="44" spans="2:9" x14ac:dyDescent="0.25">
      <c r="B44" s="1" t="s">
        <v>237</v>
      </c>
    </row>
    <row r="45" spans="2:9" ht="19.5" customHeight="1" x14ac:dyDescent="0.25">
      <c r="B45" s="1"/>
    </row>
    <row r="46" spans="2:9" x14ac:dyDescent="0.25">
      <c r="B46" s="1" t="s">
        <v>235</v>
      </c>
    </row>
    <row r="47" spans="2:9" ht="25.5" customHeight="1" x14ac:dyDescent="0.25">
      <c r="B47" s="1"/>
    </row>
    <row r="48" spans="2:9" x14ac:dyDescent="0.25">
      <c r="B48" s="1" t="s">
        <v>236</v>
      </c>
    </row>
    <row r="49" spans="2:3" x14ac:dyDescent="0.25">
      <c r="B49" s="1"/>
    </row>
    <row r="50" spans="2:3" x14ac:dyDescent="0.25">
      <c r="B50" s="1" t="s">
        <v>251</v>
      </c>
    </row>
    <row r="52" spans="2:3" hidden="1" x14ac:dyDescent="0.25">
      <c r="B52" s="1" t="s">
        <v>187</v>
      </c>
    </row>
    <row r="53" spans="2:3" hidden="1" x14ac:dyDescent="0.25">
      <c r="B53" s="1" t="s">
        <v>211</v>
      </c>
      <c r="C53" t="s">
        <v>188</v>
      </c>
    </row>
  </sheetData>
  <mergeCells count="14">
    <mergeCell ref="B7:G7"/>
    <mergeCell ref="B8:G8"/>
    <mergeCell ref="B10:C10"/>
    <mergeCell ref="D10:G10"/>
    <mergeCell ref="B11:C11"/>
    <mergeCell ref="D11:G11"/>
    <mergeCell ref="B33:C33"/>
    <mergeCell ref="D33:G33"/>
    <mergeCell ref="B12:C12"/>
    <mergeCell ref="D12:G12"/>
    <mergeCell ref="B19:C19"/>
    <mergeCell ref="D19:G19"/>
    <mergeCell ref="B26:C26"/>
    <mergeCell ref="D26:G26"/>
  </mergeCells>
  <pageMargins left="0.70866141732283472" right="0" top="0" bottom="0" header="0.31496062992125984" footer="0.31496062992125984"/>
  <pageSetup paperSize="9" scale="6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FF00"/>
  </sheetPr>
  <dimension ref="B2:Q315"/>
  <sheetViews>
    <sheetView tabSelected="1" topLeftCell="C8" zoomScaleNormal="100" workbookViewId="0">
      <pane xSplit="2" ySplit="6" topLeftCell="E14" activePane="bottomRight" state="frozen"/>
      <selection activeCell="C8" sqref="C8"/>
      <selection pane="topRight" activeCell="D8" sqref="D8"/>
      <selection pane="bottomLeft" activeCell="C14" sqref="C14"/>
      <selection pane="bottomRight" activeCell="G13" sqref="G13"/>
    </sheetView>
  </sheetViews>
  <sheetFormatPr defaultRowHeight="15" x14ac:dyDescent="0.25"/>
  <cols>
    <col min="5" max="5" width="33.28515625" customWidth="1"/>
    <col min="6" max="6" width="15" customWidth="1"/>
    <col min="7" max="7" width="16.140625" bestFit="1" customWidth="1"/>
    <col min="8" max="8" width="14.7109375" bestFit="1" customWidth="1"/>
    <col min="9" max="10" width="13.5703125" customWidth="1"/>
    <col min="11" max="11" width="15.140625" bestFit="1" customWidth="1"/>
    <col min="12" max="12" width="14" customWidth="1"/>
    <col min="13" max="13" width="37.7109375" customWidth="1"/>
    <col min="15" max="15" width="17.140625" bestFit="1" customWidth="1"/>
    <col min="16" max="16" width="14" customWidth="1"/>
    <col min="17" max="17" width="13.7109375" customWidth="1"/>
  </cols>
  <sheetData>
    <row r="2" spans="2:13" x14ac:dyDescent="0.25">
      <c r="L2" s="1" t="s">
        <v>13</v>
      </c>
    </row>
    <row r="3" spans="2:13" x14ac:dyDescent="0.25">
      <c r="L3" s="1" t="s">
        <v>1</v>
      </c>
    </row>
    <row r="4" spans="2:13" x14ac:dyDescent="0.25">
      <c r="L4" s="1" t="s">
        <v>2</v>
      </c>
    </row>
    <row r="5" spans="2:13" x14ac:dyDescent="0.25">
      <c r="L5" s="1" t="s">
        <v>3</v>
      </c>
    </row>
    <row r="6" spans="2:13" x14ac:dyDescent="0.25">
      <c r="L6" s="1" t="s">
        <v>4</v>
      </c>
    </row>
    <row r="8" spans="2:13" ht="18.75" x14ac:dyDescent="0.3">
      <c r="B8" s="91" t="s">
        <v>12</v>
      </c>
      <c r="C8" s="91"/>
      <c r="D8" s="91"/>
      <c r="E8" s="91"/>
      <c r="F8" s="91"/>
      <c r="G8" s="91"/>
      <c r="H8" s="91"/>
      <c r="I8" s="91"/>
      <c r="J8" s="91"/>
      <c r="K8" s="91"/>
      <c r="L8" s="91"/>
      <c r="M8" s="91"/>
    </row>
    <row r="9" spans="2:13" ht="18.75" x14ac:dyDescent="0.3">
      <c r="B9" s="91" t="s">
        <v>14</v>
      </c>
      <c r="C9" s="91"/>
      <c r="D9" s="91"/>
      <c r="E9" s="91"/>
      <c r="F9" s="91"/>
      <c r="G9" s="91"/>
      <c r="H9" s="91"/>
      <c r="I9" s="91"/>
      <c r="J9" s="91"/>
      <c r="K9" s="91"/>
      <c r="L9" s="91"/>
      <c r="M9" s="91"/>
    </row>
    <row r="10" spans="2:13" ht="18.75" x14ac:dyDescent="0.3">
      <c r="B10" s="91" t="s">
        <v>231</v>
      </c>
      <c r="C10" s="91"/>
      <c r="D10" s="91"/>
      <c r="E10" s="91"/>
      <c r="F10" s="91"/>
      <c r="G10" s="91"/>
      <c r="H10" s="91"/>
      <c r="I10" s="91"/>
      <c r="J10" s="91"/>
      <c r="K10" s="91"/>
      <c r="L10" s="91"/>
      <c r="M10" s="91"/>
    </row>
    <row r="11" spans="2:13" ht="18.75" x14ac:dyDescent="0.3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2:13" ht="26.25" customHeight="1" x14ac:dyDescent="0.25">
      <c r="B12" s="131" t="s">
        <v>15</v>
      </c>
      <c r="C12" s="131" t="s">
        <v>15</v>
      </c>
      <c r="D12" s="131" t="s">
        <v>16</v>
      </c>
      <c r="E12" s="131" t="s">
        <v>17</v>
      </c>
      <c r="F12" s="128" t="s">
        <v>18</v>
      </c>
      <c r="G12" s="129"/>
      <c r="H12" s="129"/>
      <c r="I12" s="129"/>
      <c r="J12" s="129"/>
      <c r="K12" s="129"/>
      <c r="L12" s="130"/>
      <c r="M12" s="4" t="s">
        <v>21</v>
      </c>
    </row>
    <row r="13" spans="2:13" ht="19.5" customHeight="1" x14ac:dyDescent="0.25">
      <c r="B13" s="132"/>
      <c r="C13" s="132"/>
      <c r="D13" s="132"/>
      <c r="E13" s="132"/>
      <c r="F13" s="6" t="s">
        <v>19</v>
      </c>
      <c r="G13" s="6" t="s">
        <v>20</v>
      </c>
      <c r="H13" s="6" t="s">
        <v>190</v>
      </c>
      <c r="I13" s="6" t="s">
        <v>191</v>
      </c>
      <c r="J13" s="6" t="s">
        <v>210</v>
      </c>
      <c r="K13" s="6" t="s">
        <v>222</v>
      </c>
      <c r="L13" s="6" t="s">
        <v>230</v>
      </c>
      <c r="M13" s="7"/>
    </row>
    <row r="14" spans="2:13" ht="67.5" customHeight="1" x14ac:dyDescent="0.25">
      <c r="B14" s="10" t="s">
        <v>22</v>
      </c>
      <c r="C14" s="81" t="s">
        <v>22</v>
      </c>
      <c r="D14" s="82"/>
      <c r="E14" s="133" t="s">
        <v>176</v>
      </c>
      <c r="F14" s="134"/>
      <c r="G14" s="134"/>
      <c r="H14" s="134"/>
      <c r="I14" s="134"/>
      <c r="J14" s="134"/>
      <c r="K14" s="134"/>
      <c r="L14" s="135"/>
      <c r="M14" s="29" t="s">
        <v>179</v>
      </c>
    </row>
    <row r="15" spans="2:13" ht="15.75" x14ac:dyDescent="0.25">
      <c r="B15" s="5"/>
      <c r="C15" s="83"/>
      <c r="D15" s="83"/>
      <c r="E15" s="83" t="s">
        <v>23</v>
      </c>
      <c r="F15" s="25">
        <f t="shared" ref="F15:L18" si="0">F23+F31</f>
        <v>0</v>
      </c>
      <c r="G15" s="25">
        <f t="shared" si="0"/>
        <v>0</v>
      </c>
      <c r="H15" s="25">
        <f t="shared" si="0"/>
        <v>0</v>
      </c>
      <c r="I15" s="25">
        <f t="shared" si="0"/>
        <v>0</v>
      </c>
      <c r="J15" s="25">
        <f t="shared" si="0"/>
        <v>0</v>
      </c>
      <c r="K15" s="25">
        <f t="shared" si="0"/>
        <v>0</v>
      </c>
      <c r="L15" s="25">
        <f t="shared" si="0"/>
        <v>0</v>
      </c>
      <c r="M15" s="5"/>
    </row>
    <row r="16" spans="2:13" ht="31.5" x14ac:dyDescent="0.25">
      <c r="B16" s="5"/>
      <c r="C16" s="83"/>
      <c r="D16" s="83"/>
      <c r="E16" s="72" t="s">
        <v>24</v>
      </c>
      <c r="F16" s="25">
        <f t="shared" si="0"/>
        <v>0</v>
      </c>
      <c r="G16" s="25">
        <f t="shared" si="0"/>
        <v>0</v>
      </c>
      <c r="H16" s="25">
        <f t="shared" si="0"/>
        <v>0</v>
      </c>
      <c r="I16" s="25">
        <f t="shared" si="0"/>
        <v>0</v>
      </c>
      <c r="J16" s="25">
        <f t="shared" si="0"/>
        <v>0</v>
      </c>
      <c r="K16" s="25">
        <f t="shared" si="0"/>
        <v>0</v>
      </c>
      <c r="L16" s="25">
        <f t="shared" si="0"/>
        <v>0</v>
      </c>
      <c r="M16" s="5"/>
    </row>
    <row r="17" spans="2:16" ht="31.5" x14ac:dyDescent="0.25">
      <c r="B17" s="5"/>
      <c r="C17" s="83"/>
      <c r="D17" s="83"/>
      <c r="E17" s="72" t="s">
        <v>25</v>
      </c>
      <c r="F17" s="25">
        <f t="shared" si="0"/>
        <v>0</v>
      </c>
      <c r="G17" s="25">
        <f t="shared" si="0"/>
        <v>0</v>
      </c>
      <c r="H17" s="25">
        <f t="shared" si="0"/>
        <v>0</v>
      </c>
      <c r="I17" s="25">
        <f t="shared" si="0"/>
        <v>0</v>
      </c>
      <c r="J17" s="25">
        <f t="shared" si="0"/>
        <v>0</v>
      </c>
      <c r="K17" s="25">
        <f t="shared" si="0"/>
        <v>0</v>
      </c>
      <c r="L17" s="25">
        <f t="shared" si="0"/>
        <v>0</v>
      </c>
      <c r="M17" s="5"/>
    </row>
    <row r="18" spans="2:16" ht="15.75" x14ac:dyDescent="0.25">
      <c r="B18" s="5"/>
      <c r="C18" s="83"/>
      <c r="D18" s="83"/>
      <c r="E18" s="83" t="s">
        <v>26</v>
      </c>
      <c r="F18" s="25">
        <f t="shared" si="0"/>
        <v>317424.69999999995</v>
      </c>
      <c r="G18" s="25">
        <f t="shared" si="0"/>
        <v>249835.8</v>
      </c>
      <c r="H18" s="25">
        <f t="shared" si="0"/>
        <v>302039.59999999998</v>
      </c>
      <c r="I18" s="25">
        <f t="shared" si="0"/>
        <v>317039.8</v>
      </c>
      <c r="J18" s="25">
        <f t="shared" si="0"/>
        <v>336062.2</v>
      </c>
      <c r="K18" s="25">
        <f t="shared" si="0"/>
        <v>356225.9</v>
      </c>
      <c r="L18" s="25">
        <f t="shared" si="0"/>
        <v>377599.4744368</v>
      </c>
      <c r="M18" s="5"/>
    </row>
    <row r="19" spans="2:16" ht="47.25" x14ac:dyDescent="0.25">
      <c r="B19" s="5"/>
      <c r="C19" s="83"/>
      <c r="D19" s="83"/>
      <c r="E19" s="72" t="s">
        <v>27</v>
      </c>
      <c r="F19" s="84">
        <f>F16++F17+F18+F15</f>
        <v>317424.69999999995</v>
      </c>
      <c r="G19" s="84">
        <f t="shared" ref="G19:L19" si="1">G16++G17+G18+G15</f>
        <v>249835.8</v>
      </c>
      <c r="H19" s="84">
        <f t="shared" si="1"/>
        <v>302039.59999999998</v>
      </c>
      <c r="I19" s="84">
        <f t="shared" si="1"/>
        <v>317039.8</v>
      </c>
      <c r="J19" s="84">
        <f t="shared" si="1"/>
        <v>336062.2</v>
      </c>
      <c r="K19" s="84">
        <f t="shared" si="1"/>
        <v>356225.9</v>
      </c>
      <c r="L19" s="84">
        <f t="shared" si="1"/>
        <v>377599.4744368</v>
      </c>
      <c r="M19" s="5"/>
    </row>
    <row r="20" spans="2:16" ht="15.75" x14ac:dyDescent="0.25">
      <c r="B20" s="5"/>
      <c r="C20" s="83"/>
      <c r="D20" s="83"/>
      <c r="E20" s="85" t="s">
        <v>28</v>
      </c>
      <c r="F20" s="25"/>
      <c r="G20" s="25"/>
      <c r="H20" s="25"/>
      <c r="I20" s="25"/>
      <c r="J20" s="25"/>
      <c r="K20" s="25"/>
      <c r="L20" s="25"/>
      <c r="M20" s="5"/>
    </row>
    <row r="21" spans="2:16" ht="15.75" x14ac:dyDescent="0.25">
      <c r="B21" s="5"/>
      <c r="C21" s="83"/>
      <c r="D21" s="83"/>
      <c r="E21" s="85" t="s">
        <v>29</v>
      </c>
      <c r="F21" s="25">
        <f>F18</f>
        <v>317424.69999999995</v>
      </c>
      <c r="G21" s="25">
        <f t="shared" ref="G21:L21" si="2">G18</f>
        <v>249835.8</v>
      </c>
      <c r="H21" s="25">
        <f t="shared" si="2"/>
        <v>302039.59999999998</v>
      </c>
      <c r="I21" s="25">
        <f t="shared" si="2"/>
        <v>317039.8</v>
      </c>
      <c r="J21" s="25">
        <f t="shared" si="2"/>
        <v>336062.2</v>
      </c>
      <c r="K21" s="25">
        <f t="shared" si="2"/>
        <v>356225.9</v>
      </c>
      <c r="L21" s="25">
        <f t="shared" si="2"/>
        <v>377599.4744368</v>
      </c>
      <c r="M21" s="5"/>
    </row>
    <row r="22" spans="2:16" ht="50.25" customHeight="1" x14ac:dyDescent="0.25">
      <c r="B22" s="5"/>
      <c r="C22" s="5"/>
      <c r="D22" s="5"/>
      <c r="E22" s="136" t="s">
        <v>123</v>
      </c>
      <c r="F22" s="137"/>
      <c r="G22" s="137"/>
      <c r="H22" s="137"/>
      <c r="I22" s="137"/>
      <c r="J22" s="137"/>
      <c r="K22" s="137"/>
      <c r="L22" s="138"/>
      <c r="M22" s="29" t="s">
        <v>180</v>
      </c>
    </row>
    <row r="23" spans="2:16" ht="15.75" x14ac:dyDescent="0.25">
      <c r="B23" s="5"/>
      <c r="C23" s="5"/>
      <c r="D23" s="5"/>
      <c r="E23" s="5" t="s">
        <v>23</v>
      </c>
      <c r="F23" s="5"/>
      <c r="G23" s="5"/>
      <c r="H23" s="5"/>
      <c r="I23" s="5"/>
      <c r="J23" s="5"/>
      <c r="K23" s="5"/>
      <c r="L23" s="5"/>
      <c r="M23" s="5"/>
    </row>
    <row r="24" spans="2:16" ht="31.5" x14ac:dyDescent="0.25">
      <c r="B24" s="5"/>
      <c r="C24" s="5"/>
      <c r="D24" s="5"/>
      <c r="E24" s="9" t="s">
        <v>24</v>
      </c>
      <c r="F24" s="5"/>
      <c r="G24" s="5"/>
      <c r="H24" s="5"/>
      <c r="I24" s="5"/>
      <c r="J24" s="5"/>
      <c r="K24" s="5"/>
      <c r="L24" s="5"/>
      <c r="M24" s="5"/>
    </row>
    <row r="25" spans="2:16" ht="31.5" x14ac:dyDescent="0.25">
      <c r="B25" s="5"/>
      <c r="C25" s="5"/>
      <c r="D25" s="5"/>
      <c r="E25" s="9" t="s">
        <v>25</v>
      </c>
      <c r="F25" s="5"/>
      <c r="G25" s="5"/>
      <c r="H25" s="5"/>
      <c r="I25" s="5"/>
      <c r="J25" s="5"/>
      <c r="K25" s="5"/>
      <c r="L25" s="5"/>
      <c r="M25" s="5"/>
    </row>
    <row r="26" spans="2:16" ht="15.75" x14ac:dyDescent="0.25">
      <c r="B26" s="5"/>
      <c r="C26" s="5"/>
      <c r="D26" s="5"/>
      <c r="E26" s="5" t="s">
        <v>26</v>
      </c>
      <c r="F26" s="74">
        <v>119957.49999999999</v>
      </c>
      <c r="G26" s="23">
        <v>78009</v>
      </c>
      <c r="H26" s="23">
        <v>93157.8</v>
      </c>
      <c r="I26" s="25">
        <v>97624.8</v>
      </c>
      <c r="J26" s="25">
        <v>103482.3</v>
      </c>
      <c r="K26" s="25">
        <v>109691.2</v>
      </c>
      <c r="L26" s="25">
        <v>116272.6987968</v>
      </c>
      <c r="M26" s="5"/>
      <c r="O26" s="54"/>
      <c r="P26" s="26"/>
    </row>
    <row r="27" spans="2:16" ht="47.25" x14ac:dyDescent="0.25">
      <c r="B27" s="5"/>
      <c r="C27" s="5"/>
      <c r="D27" s="5"/>
      <c r="E27" s="9" t="s">
        <v>126</v>
      </c>
      <c r="F27" s="24">
        <f t="shared" ref="F27:L27" si="3">F26</f>
        <v>119957.49999999999</v>
      </c>
      <c r="G27" s="24">
        <f t="shared" si="3"/>
        <v>78009</v>
      </c>
      <c r="H27" s="24">
        <f t="shared" si="3"/>
        <v>93157.8</v>
      </c>
      <c r="I27" s="24">
        <f t="shared" si="3"/>
        <v>97624.8</v>
      </c>
      <c r="J27" s="24">
        <f t="shared" si="3"/>
        <v>103482.3</v>
      </c>
      <c r="K27" s="24">
        <f t="shared" si="3"/>
        <v>109691.2</v>
      </c>
      <c r="L27" s="24">
        <f t="shared" si="3"/>
        <v>116272.6987968</v>
      </c>
      <c r="M27" s="5"/>
      <c r="O27" s="54"/>
      <c r="P27" s="26"/>
    </row>
    <row r="28" spans="2:16" ht="15.75" x14ac:dyDescent="0.25">
      <c r="B28" s="5"/>
      <c r="C28" s="5"/>
      <c r="D28" s="5"/>
      <c r="E28" s="8" t="s">
        <v>28</v>
      </c>
      <c r="F28" s="5"/>
      <c r="G28" s="5"/>
      <c r="H28" s="5"/>
      <c r="I28" s="5"/>
      <c r="J28" s="5"/>
      <c r="K28" s="5"/>
      <c r="L28" s="5"/>
      <c r="M28" s="5"/>
      <c r="O28" s="54"/>
      <c r="P28" s="26"/>
    </row>
    <row r="29" spans="2:16" ht="15.75" x14ac:dyDescent="0.25">
      <c r="B29" s="5"/>
      <c r="C29" s="5"/>
      <c r="D29" s="5"/>
      <c r="E29" s="8" t="s">
        <v>29</v>
      </c>
      <c r="F29" s="23">
        <f t="shared" ref="F29:L29" si="4">F26</f>
        <v>119957.49999999999</v>
      </c>
      <c r="G29" s="23">
        <f t="shared" si="4"/>
        <v>78009</v>
      </c>
      <c r="H29" s="23">
        <f t="shared" si="4"/>
        <v>93157.8</v>
      </c>
      <c r="I29" s="23">
        <f t="shared" si="4"/>
        <v>97624.8</v>
      </c>
      <c r="J29" s="23">
        <f t="shared" si="4"/>
        <v>103482.3</v>
      </c>
      <c r="K29" s="23">
        <f t="shared" si="4"/>
        <v>109691.2</v>
      </c>
      <c r="L29" s="23">
        <f t="shared" si="4"/>
        <v>116272.6987968</v>
      </c>
      <c r="M29" s="5"/>
      <c r="O29" s="54"/>
      <c r="P29" s="26"/>
    </row>
    <row r="30" spans="2:16" ht="63.75" customHeight="1" x14ac:dyDescent="0.25">
      <c r="B30" s="5"/>
      <c r="C30" s="5"/>
      <c r="D30" s="5"/>
      <c r="E30" s="136" t="s">
        <v>124</v>
      </c>
      <c r="F30" s="137"/>
      <c r="G30" s="137"/>
      <c r="H30" s="137"/>
      <c r="I30" s="137"/>
      <c r="J30" s="137"/>
      <c r="K30" s="137"/>
      <c r="L30" s="138"/>
      <c r="M30" s="57" t="s">
        <v>182</v>
      </c>
      <c r="O30" s="54"/>
      <c r="P30" s="26"/>
    </row>
    <row r="31" spans="2:16" ht="15.75" x14ac:dyDescent="0.25">
      <c r="B31" s="5"/>
      <c r="C31" s="5"/>
      <c r="D31" s="5"/>
      <c r="E31" s="5" t="s">
        <v>23</v>
      </c>
      <c r="F31" s="5"/>
      <c r="G31" s="5"/>
      <c r="H31" s="5"/>
      <c r="I31" s="5"/>
      <c r="J31" s="5"/>
      <c r="K31" s="5"/>
      <c r="L31" s="5"/>
      <c r="M31" s="5"/>
      <c r="O31" s="54"/>
      <c r="P31" s="26"/>
    </row>
    <row r="32" spans="2:16" ht="31.5" x14ac:dyDescent="0.25">
      <c r="B32" s="5"/>
      <c r="C32" s="5"/>
      <c r="D32" s="5"/>
      <c r="E32" s="9" t="s">
        <v>24</v>
      </c>
      <c r="F32" s="5"/>
      <c r="G32" s="5"/>
      <c r="H32" s="5"/>
      <c r="I32" s="5"/>
      <c r="J32" s="5"/>
      <c r="K32" s="5"/>
      <c r="L32" s="5"/>
      <c r="M32" s="5"/>
      <c r="O32" s="54"/>
      <c r="P32" s="26"/>
    </row>
    <row r="33" spans="2:16" ht="31.5" x14ac:dyDescent="0.25">
      <c r="B33" s="5"/>
      <c r="C33" s="5"/>
      <c r="D33" s="5"/>
      <c r="E33" s="9" t="s">
        <v>25</v>
      </c>
      <c r="F33" s="5"/>
      <c r="G33" s="5"/>
      <c r="H33" s="5"/>
      <c r="I33" s="5"/>
      <c r="J33" s="5"/>
      <c r="K33" s="5"/>
      <c r="L33" s="5"/>
      <c r="M33" s="5"/>
      <c r="O33" s="54"/>
      <c r="P33" s="26"/>
    </row>
    <row r="34" spans="2:16" ht="15.75" x14ac:dyDescent="0.25">
      <c r="B34" s="5"/>
      <c r="C34" s="5"/>
      <c r="D34" s="5"/>
      <c r="E34" s="5" t="s">
        <v>26</v>
      </c>
      <c r="F34" s="74">
        <v>197467.19999999998</v>
      </c>
      <c r="G34" s="23">
        <f>166226.8+5600</f>
        <v>171826.8</v>
      </c>
      <c r="H34" s="23">
        <v>208881.8</v>
      </c>
      <c r="I34" s="25">
        <v>219415</v>
      </c>
      <c r="J34" s="25">
        <v>232579.9</v>
      </c>
      <c r="K34" s="25">
        <v>246534.7</v>
      </c>
      <c r="L34" s="25">
        <v>261326.77563999998</v>
      </c>
      <c r="M34" s="5"/>
      <c r="O34" s="54"/>
      <c r="P34" s="26"/>
    </row>
    <row r="35" spans="2:16" ht="47.25" x14ac:dyDescent="0.25">
      <c r="B35" s="5"/>
      <c r="C35" s="5"/>
      <c r="D35" s="5"/>
      <c r="E35" s="9" t="s">
        <v>127</v>
      </c>
      <c r="F35" s="24">
        <f>F34</f>
        <v>197467.19999999998</v>
      </c>
      <c r="G35" s="24">
        <f t="shared" ref="G35:L35" si="5">G34</f>
        <v>171826.8</v>
      </c>
      <c r="H35" s="24">
        <f t="shared" si="5"/>
        <v>208881.8</v>
      </c>
      <c r="I35" s="24">
        <f t="shared" si="5"/>
        <v>219415</v>
      </c>
      <c r="J35" s="24">
        <f t="shared" si="5"/>
        <v>232579.9</v>
      </c>
      <c r="K35" s="24">
        <f t="shared" si="5"/>
        <v>246534.7</v>
      </c>
      <c r="L35" s="24">
        <f t="shared" si="5"/>
        <v>261326.77563999998</v>
      </c>
      <c r="M35" s="5"/>
      <c r="O35" s="54"/>
      <c r="P35" s="26"/>
    </row>
    <row r="36" spans="2:16" ht="15.75" x14ac:dyDescent="0.25">
      <c r="B36" s="5"/>
      <c r="C36" s="5"/>
      <c r="D36" s="5"/>
      <c r="E36" s="8" t="s">
        <v>28</v>
      </c>
      <c r="F36" s="5"/>
      <c r="G36" s="5"/>
      <c r="H36" s="5"/>
      <c r="I36" s="5"/>
      <c r="J36" s="5"/>
      <c r="K36" s="5"/>
      <c r="L36" s="5"/>
      <c r="M36" s="5"/>
      <c r="O36" s="54"/>
      <c r="P36" s="26"/>
    </row>
    <row r="37" spans="2:16" ht="15.75" x14ac:dyDescent="0.25">
      <c r="B37" s="5"/>
      <c r="C37" s="5"/>
      <c r="D37" s="5"/>
      <c r="E37" s="8" t="s">
        <v>29</v>
      </c>
      <c r="F37" s="23">
        <f>F34</f>
        <v>197467.19999999998</v>
      </c>
      <c r="G37" s="23">
        <f t="shared" ref="G37:L37" si="6">G34</f>
        <v>171826.8</v>
      </c>
      <c r="H37" s="23">
        <f t="shared" si="6"/>
        <v>208881.8</v>
      </c>
      <c r="I37" s="23">
        <f t="shared" si="6"/>
        <v>219415</v>
      </c>
      <c r="J37" s="23">
        <f t="shared" si="6"/>
        <v>232579.9</v>
      </c>
      <c r="K37" s="23">
        <f t="shared" si="6"/>
        <v>246534.7</v>
      </c>
      <c r="L37" s="23">
        <f t="shared" si="6"/>
        <v>261326.77563999998</v>
      </c>
      <c r="M37" s="5"/>
      <c r="O37" s="54"/>
      <c r="P37" s="26"/>
    </row>
    <row r="38" spans="2:16" ht="51.75" customHeight="1" x14ac:dyDescent="0.25">
      <c r="B38" s="10" t="s">
        <v>30</v>
      </c>
      <c r="C38" s="81" t="s">
        <v>30</v>
      </c>
      <c r="D38" s="82"/>
      <c r="E38" s="133" t="s">
        <v>181</v>
      </c>
      <c r="F38" s="134"/>
      <c r="G38" s="134"/>
      <c r="H38" s="134"/>
      <c r="I38" s="134"/>
      <c r="J38" s="134"/>
      <c r="K38" s="134"/>
      <c r="L38" s="135"/>
      <c r="M38" s="29" t="s">
        <v>183</v>
      </c>
      <c r="O38" s="54"/>
      <c r="P38" s="26"/>
    </row>
    <row r="39" spans="2:16" ht="15.75" x14ac:dyDescent="0.25">
      <c r="B39" s="5"/>
      <c r="C39" s="83"/>
      <c r="D39" s="83"/>
      <c r="E39" s="83" t="s">
        <v>23</v>
      </c>
      <c r="F39" s="25">
        <f>F47+F55+F63+F71+F79+F87+F95+F103+F111+F119+F127</f>
        <v>5033411</v>
      </c>
      <c r="G39" s="25">
        <f t="shared" ref="G39:L39" si="7">G47+G55+G63+G71+G79+G87+G95+G103+G111+G119+G127</f>
        <v>413346</v>
      </c>
      <c r="H39" s="25">
        <f>H47+H55+H63+H71+H79+H87+H95+H103+H111+H119+H127</f>
        <v>413346</v>
      </c>
      <c r="I39" s="25">
        <f t="shared" si="7"/>
        <v>413346</v>
      </c>
      <c r="J39" s="25">
        <f>J47+J55+J63+J71+J79+J87+J95+J103+J111+J119+J127</f>
        <v>826744.1</v>
      </c>
      <c r="K39" s="25">
        <f t="shared" si="7"/>
        <v>1240116.1000000001</v>
      </c>
      <c r="L39" s="25">
        <f t="shared" si="7"/>
        <v>1653488.1</v>
      </c>
      <c r="M39" s="5"/>
      <c r="O39" s="54"/>
      <c r="P39" s="26"/>
    </row>
    <row r="40" spans="2:16" ht="31.5" x14ac:dyDescent="0.25">
      <c r="B40" s="5"/>
      <c r="C40" s="83"/>
      <c r="D40" s="83"/>
      <c r="E40" s="72" t="s">
        <v>24</v>
      </c>
      <c r="F40" s="25">
        <f t="shared" ref="F40:L42" si="8">F48+F56+F64+F72+F80+F88+F96+F104+F112+F120+F128</f>
        <v>731809.20000000007</v>
      </c>
      <c r="G40" s="25">
        <f t="shared" si="8"/>
        <v>155278.79999999999</v>
      </c>
      <c r="H40" s="25">
        <f>H48+H56+H64+H72+H80+H88+H96+H104+H112+H120+H128</f>
        <v>249933.4</v>
      </c>
      <c r="I40" s="25">
        <f t="shared" ref="I40:L40" si="9">I48+I56+I64+I72+I80+I88+I96+I104+I112+I120+I128</f>
        <v>259120.8</v>
      </c>
      <c r="J40" s="25">
        <f t="shared" si="9"/>
        <v>287378.09999999998</v>
      </c>
      <c r="K40" s="25">
        <f t="shared" si="9"/>
        <v>304620.79999999999</v>
      </c>
      <c r="L40" s="25">
        <f t="shared" si="9"/>
        <v>322898.09999999998</v>
      </c>
      <c r="M40" s="5"/>
      <c r="O40" s="54"/>
      <c r="P40" s="26"/>
    </row>
    <row r="41" spans="2:16" ht="31.5" x14ac:dyDescent="0.25">
      <c r="B41" s="5"/>
      <c r="C41" s="83"/>
      <c r="D41" s="83"/>
      <c r="E41" s="72" t="s">
        <v>25</v>
      </c>
      <c r="F41" s="25">
        <f t="shared" si="8"/>
        <v>0</v>
      </c>
      <c r="G41" s="25">
        <f t="shared" si="8"/>
        <v>0</v>
      </c>
      <c r="H41" s="25">
        <f t="shared" si="8"/>
        <v>0</v>
      </c>
      <c r="I41" s="25">
        <f t="shared" si="8"/>
        <v>0</v>
      </c>
      <c r="J41" s="25">
        <f t="shared" si="8"/>
        <v>0</v>
      </c>
      <c r="K41" s="25">
        <f t="shared" si="8"/>
        <v>0</v>
      </c>
      <c r="L41" s="25">
        <f t="shared" si="8"/>
        <v>0</v>
      </c>
      <c r="M41" s="5"/>
      <c r="O41" s="54"/>
      <c r="P41" s="26"/>
    </row>
    <row r="42" spans="2:16" ht="15.75" x14ac:dyDescent="0.25">
      <c r="B42" s="5"/>
      <c r="C42" s="83"/>
      <c r="D42" s="83"/>
      <c r="E42" s="83" t="s">
        <v>26</v>
      </c>
      <c r="F42" s="25">
        <f t="shared" si="8"/>
        <v>2914403.9</v>
      </c>
      <c r="G42" s="25">
        <f t="shared" si="8"/>
        <v>2780541.8000000003</v>
      </c>
      <c r="H42" s="25">
        <f>H50+H58+H66+H74+H82+H90+H98+H106+H114+H122+H130</f>
        <v>2727627.3</v>
      </c>
      <c r="I42" s="25">
        <f t="shared" si="8"/>
        <v>2918825.4</v>
      </c>
      <c r="J42" s="25">
        <f t="shared" si="8"/>
        <v>3195708.4</v>
      </c>
      <c r="K42" s="25">
        <f t="shared" si="8"/>
        <v>3439978.5</v>
      </c>
      <c r="L42" s="25">
        <f t="shared" si="8"/>
        <v>3705586.5999999996</v>
      </c>
      <c r="M42" s="5"/>
      <c r="O42" s="54"/>
      <c r="P42" s="26"/>
    </row>
    <row r="43" spans="2:16" ht="63" x14ac:dyDescent="0.25">
      <c r="B43" s="5"/>
      <c r="C43" s="83"/>
      <c r="D43" s="83"/>
      <c r="E43" s="72" t="s">
        <v>129</v>
      </c>
      <c r="F43" s="84">
        <f>F39+F42+F40</f>
        <v>8679624.0999999996</v>
      </c>
      <c r="G43" s="84">
        <f t="shared" ref="G43:L43" si="10">G39+G42+G40</f>
        <v>3349166.6</v>
      </c>
      <c r="H43" s="84">
        <f t="shared" si="10"/>
        <v>3390906.6999999997</v>
      </c>
      <c r="I43" s="84">
        <f t="shared" si="10"/>
        <v>3591292.1999999997</v>
      </c>
      <c r="J43" s="84">
        <f t="shared" si="10"/>
        <v>4309830.5999999996</v>
      </c>
      <c r="K43" s="84">
        <f t="shared" si="10"/>
        <v>4984715.3999999994</v>
      </c>
      <c r="L43" s="84">
        <f t="shared" si="10"/>
        <v>5681972.7999999989</v>
      </c>
      <c r="M43" s="5"/>
      <c r="O43" s="54"/>
      <c r="P43" s="26"/>
    </row>
    <row r="44" spans="2:16" ht="15.75" x14ac:dyDescent="0.25">
      <c r="B44" s="5"/>
      <c r="C44" s="83"/>
      <c r="D44" s="83"/>
      <c r="E44" s="85" t="s">
        <v>28</v>
      </c>
      <c r="F44" s="25">
        <f>F39</f>
        <v>5033411</v>
      </c>
      <c r="G44" s="25">
        <f t="shared" ref="G44:L44" si="11">G39</f>
        <v>413346</v>
      </c>
      <c r="H44" s="25">
        <f t="shared" si="11"/>
        <v>413346</v>
      </c>
      <c r="I44" s="25">
        <f t="shared" si="11"/>
        <v>413346</v>
      </c>
      <c r="J44" s="25">
        <f t="shared" si="11"/>
        <v>826744.1</v>
      </c>
      <c r="K44" s="25">
        <f t="shared" si="11"/>
        <v>1240116.1000000001</v>
      </c>
      <c r="L44" s="25">
        <f t="shared" si="11"/>
        <v>1653488.1</v>
      </c>
      <c r="M44" s="5"/>
      <c r="O44" s="54"/>
      <c r="P44" s="26"/>
    </row>
    <row r="45" spans="2:16" ht="15.75" x14ac:dyDescent="0.25">
      <c r="B45" s="5"/>
      <c r="C45" s="83"/>
      <c r="D45" s="83"/>
      <c r="E45" s="85" t="s">
        <v>29</v>
      </c>
      <c r="F45" s="25">
        <f>F42+F41+F40</f>
        <v>3646213.1</v>
      </c>
      <c r="G45" s="25">
        <f t="shared" ref="G45:L45" si="12">G42+G41+G40</f>
        <v>2935820.6</v>
      </c>
      <c r="H45" s="25">
        <f t="shared" si="12"/>
        <v>2977560.6999999997</v>
      </c>
      <c r="I45" s="25">
        <f t="shared" si="12"/>
        <v>3177946.1999999997</v>
      </c>
      <c r="J45" s="25">
        <f t="shared" si="12"/>
        <v>3483086.5</v>
      </c>
      <c r="K45" s="25">
        <f t="shared" si="12"/>
        <v>3744599.3</v>
      </c>
      <c r="L45" s="25">
        <f t="shared" si="12"/>
        <v>4028484.6999999997</v>
      </c>
      <c r="M45" s="5"/>
      <c r="O45" s="54"/>
      <c r="P45" s="26"/>
    </row>
    <row r="46" spans="2:16" ht="71.25" customHeight="1" x14ac:dyDescent="0.25">
      <c r="B46" s="5"/>
      <c r="C46" s="5"/>
      <c r="D46" s="5"/>
      <c r="E46" s="136" t="s">
        <v>125</v>
      </c>
      <c r="F46" s="137"/>
      <c r="G46" s="137"/>
      <c r="H46" s="137"/>
      <c r="I46" s="137"/>
      <c r="J46" s="137"/>
      <c r="K46" s="137"/>
      <c r="L46" s="138"/>
      <c r="M46" s="29" t="s">
        <v>192</v>
      </c>
      <c r="O46" s="54"/>
      <c r="P46" s="26"/>
    </row>
    <row r="47" spans="2:16" ht="15.75" x14ac:dyDescent="0.25">
      <c r="B47" s="5"/>
      <c r="C47" s="5"/>
      <c r="D47" s="5"/>
      <c r="E47" s="5" t="s">
        <v>23</v>
      </c>
      <c r="F47" s="23">
        <v>483256.2</v>
      </c>
      <c r="G47" s="23"/>
      <c r="H47" s="23"/>
      <c r="I47" s="25"/>
      <c r="J47" s="25"/>
      <c r="K47" s="25"/>
      <c r="L47" s="25"/>
      <c r="M47" s="5"/>
      <c r="O47" s="54"/>
      <c r="P47" s="26"/>
    </row>
    <row r="48" spans="2:16" ht="31.5" x14ac:dyDescent="0.25">
      <c r="B48" s="5"/>
      <c r="C48" s="5"/>
      <c r="D48" s="5"/>
      <c r="E48" s="9" t="s">
        <v>24</v>
      </c>
      <c r="F48" s="5"/>
      <c r="G48" s="5"/>
      <c r="H48" s="5"/>
      <c r="I48" s="5"/>
      <c r="J48" s="5"/>
      <c r="K48" s="5"/>
      <c r="L48" s="5"/>
      <c r="M48" s="5"/>
      <c r="O48" s="54"/>
      <c r="P48" s="26"/>
    </row>
    <row r="49" spans="2:16" ht="31.5" x14ac:dyDescent="0.25">
      <c r="B49" s="5"/>
      <c r="C49" s="5"/>
      <c r="D49" s="5"/>
      <c r="E49" s="9" t="s">
        <v>25</v>
      </c>
      <c r="F49" s="5"/>
      <c r="G49" s="5"/>
      <c r="H49" s="5"/>
      <c r="I49" s="5"/>
      <c r="J49" s="5"/>
      <c r="K49" s="5"/>
      <c r="L49" s="5"/>
      <c r="M49" s="5"/>
      <c r="O49" s="54"/>
      <c r="P49" s="26"/>
    </row>
    <row r="50" spans="2:16" ht="15.75" x14ac:dyDescent="0.25">
      <c r="B50" s="5"/>
      <c r="C50" s="5"/>
      <c r="D50" s="5"/>
      <c r="E50" s="5" t="s">
        <v>26</v>
      </c>
      <c r="F50" s="23"/>
      <c r="G50" s="23"/>
      <c r="H50" s="23"/>
      <c r="I50" s="23"/>
      <c r="J50" s="23"/>
      <c r="K50" s="23"/>
      <c r="L50" s="23"/>
      <c r="M50" s="5"/>
      <c r="O50" s="54"/>
      <c r="P50" s="26"/>
    </row>
    <row r="51" spans="2:16" ht="63" x14ac:dyDescent="0.25">
      <c r="B51" s="5"/>
      <c r="C51" s="5"/>
      <c r="D51" s="5"/>
      <c r="E51" s="9" t="s">
        <v>128</v>
      </c>
      <c r="F51" s="24">
        <f>F52+F53</f>
        <v>483256.2</v>
      </c>
      <c r="G51" s="24">
        <f>G52+G53</f>
        <v>0</v>
      </c>
      <c r="H51" s="24">
        <f t="shared" ref="H51:L51" si="13">H52+H53</f>
        <v>0</v>
      </c>
      <c r="I51" s="24">
        <f t="shared" si="13"/>
        <v>0</v>
      </c>
      <c r="J51" s="24">
        <f t="shared" si="13"/>
        <v>0</v>
      </c>
      <c r="K51" s="24">
        <f t="shared" si="13"/>
        <v>0</v>
      </c>
      <c r="L51" s="24">
        <f t="shared" si="13"/>
        <v>0</v>
      </c>
      <c r="M51" s="5"/>
      <c r="O51" s="54"/>
      <c r="P51" s="26"/>
    </row>
    <row r="52" spans="2:16" ht="15.75" x14ac:dyDescent="0.25">
      <c r="B52" s="5"/>
      <c r="C52" s="5"/>
      <c r="D52" s="5"/>
      <c r="E52" s="8" t="s">
        <v>28</v>
      </c>
      <c r="F52" s="23">
        <f>F47</f>
        <v>483256.2</v>
      </c>
      <c r="G52" s="23">
        <f t="shared" ref="G52:L52" si="14">G47</f>
        <v>0</v>
      </c>
      <c r="H52" s="23">
        <f t="shared" si="14"/>
        <v>0</v>
      </c>
      <c r="I52" s="23">
        <f t="shared" si="14"/>
        <v>0</v>
      </c>
      <c r="J52" s="23">
        <f t="shared" si="14"/>
        <v>0</v>
      </c>
      <c r="K52" s="23">
        <f t="shared" si="14"/>
        <v>0</v>
      </c>
      <c r="L52" s="23">
        <f t="shared" si="14"/>
        <v>0</v>
      </c>
      <c r="M52" s="5"/>
      <c r="O52" s="54"/>
      <c r="P52" s="26"/>
    </row>
    <row r="53" spans="2:16" ht="15.75" x14ac:dyDescent="0.25">
      <c r="B53" s="5"/>
      <c r="C53" s="5"/>
      <c r="D53" s="5"/>
      <c r="E53" s="8" t="s">
        <v>29</v>
      </c>
      <c r="F53" s="23"/>
      <c r="G53" s="23"/>
      <c r="H53" s="23"/>
      <c r="I53" s="23"/>
      <c r="J53" s="23"/>
      <c r="K53" s="23"/>
      <c r="L53" s="23"/>
      <c r="M53" s="5"/>
      <c r="O53" s="54"/>
      <c r="P53" s="26"/>
    </row>
    <row r="54" spans="2:16" ht="122.25" customHeight="1" x14ac:dyDescent="0.25">
      <c r="B54" s="5"/>
      <c r="C54" s="5"/>
      <c r="D54" s="5"/>
      <c r="E54" s="136" t="s">
        <v>130</v>
      </c>
      <c r="F54" s="137"/>
      <c r="G54" s="137"/>
      <c r="H54" s="137"/>
      <c r="I54" s="137"/>
      <c r="J54" s="137"/>
      <c r="K54" s="137"/>
      <c r="L54" s="138"/>
      <c r="M54" s="29" t="s">
        <v>193</v>
      </c>
      <c r="O54" s="54"/>
      <c r="P54" s="26"/>
    </row>
    <row r="55" spans="2:16" ht="15.75" x14ac:dyDescent="0.25">
      <c r="B55" s="5"/>
      <c r="C55" s="5"/>
      <c r="D55" s="5"/>
      <c r="E55" s="5" t="s">
        <v>23</v>
      </c>
      <c r="F55" s="74">
        <f>F60</f>
        <v>4250244.9000000004</v>
      </c>
      <c r="G55" s="23">
        <f t="shared" ref="G55:L55" si="15">G60</f>
        <v>413346</v>
      </c>
      <c r="H55" s="23">
        <f t="shared" si="15"/>
        <v>413346</v>
      </c>
      <c r="I55" s="23">
        <f t="shared" si="15"/>
        <v>413346</v>
      </c>
      <c r="J55" s="23">
        <f t="shared" si="15"/>
        <v>826744.1</v>
      </c>
      <c r="K55" s="23">
        <f t="shared" si="15"/>
        <v>1240116.1000000001</v>
      </c>
      <c r="L55" s="23">
        <f t="shared" si="15"/>
        <v>1653488.1</v>
      </c>
      <c r="M55" s="5"/>
      <c r="O55" s="54"/>
      <c r="P55" s="26"/>
    </row>
    <row r="56" spans="2:16" ht="31.5" x14ac:dyDescent="0.25">
      <c r="B56" s="5"/>
      <c r="C56" s="5"/>
      <c r="D56" s="5"/>
      <c r="E56" s="9" t="s">
        <v>24</v>
      </c>
      <c r="F56" s="5"/>
      <c r="G56" s="5"/>
      <c r="H56" s="5"/>
      <c r="I56" s="5"/>
      <c r="J56" s="5"/>
      <c r="K56" s="5"/>
      <c r="L56" s="5"/>
      <c r="M56" s="5"/>
      <c r="O56" s="54"/>
      <c r="P56" s="26"/>
    </row>
    <row r="57" spans="2:16" ht="31.5" x14ac:dyDescent="0.25">
      <c r="B57" s="5"/>
      <c r="C57" s="5"/>
      <c r="D57" s="5"/>
      <c r="E57" s="9" t="s">
        <v>25</v>
      </c>
      <c r="F57" s="5"/>
      <c r="G57" s="5"/>
      <c r="H57" s="5"/>
      <c r="I57" s="5"/>
      <c r="J57" s="5"/>
      <c r="K57" s="5"/>
      <c r="L57" s="5"/>
      <c r="M57" s="5"/>
      <c r="O57" s="54"/>
      <c r="P57" s="26"/>
    </row>
    <row r="58" spans="2:16" ht="15.75" x14ac:dyDescent="0.25">
      <c r="B58" s="5"/>
      <c r="C58" s="5"/>
      <c r="D58" s="5"/>
      <c r="E58" s="5" t="s">
        <v>26</v>
      </c>
      <c r="F58" s="23">
        <f>F61</f>
        <v>2288593.4</v>
      </c>
      <c r="G58" s="23">
        <f>G61</f>
        <v>2008923.5</v>
      </c>
      <c r="H58" s="23">
        <f t="shared" ref="H58:L58" si="16">H61</f>
        <v>2014965.6</v>
      </c>
      <c r="I58" s="23">
        <f t="shared" si="16"/>
        <v>2099264.5</v>
      </c>
      <c r="J58" s="23">
        <f t="shared" si="16"/>
        <v>2253213.4</v>
      </c>
      <c r="K58" s="23">
        <f t="shared" si="16"/>
        <v>2356109.2000000002</v>
      </c>
      <c r="L58" s="23">
        <f t="shared" si="16"/>
        <v>2459136.9</v>
      </c>
      <c r="M58" s="5"/>
      <c r="O58" s="54"/>
      <c r="P58" s="26"/>
    </row>
    <row r="59" spans="2:16" ht="94.5" x14ac:dyDescent="0.25">
      <c r="B59" s="5"/>
      <c r="C59" s="5"/>
      <c r="D59" s="5"/>
      <c r="E59" s="9" t="s">
        <v>131</v>
      </c>
      <c r="F59" s="24">
        <f>F60+F61</f>
        <v>6538838.3000000007</v>
      </c>
      <c r="G59" s="24">
        <f>G60+G61</f>
        <v>2422269.5</v>
      </c>
      <c r="H59" s="24">
        <f>H60+H61</f>
        <v>2428311.6</v>
      </c>
      <c r="I59" s="24">
        <f t="shared" ref="I59:L59" si="17">I60+I61</f>
        <v>2512610.5</v>
      </c>
      <c r="J59" s="24">
        <f t="shared" si="17"/>
        <v>3079957.5</v>
      </c>
      <c r="K59" s="24">
        <f t="shared" si="17"/>
        <v>3596225.3000000003</v>
      </c>
      <c r="L59" s="24">
        <f t="shared" si="17"/>
        <v>4112625</v>
      </c>
      <c r="M59" s="5"/>
      <c r="O59" s="54"/>
      <c r="P59" s="26"/>
    </row>
    <row r="60" spans="2:16" ht="15.75" x14ac:dyDescent="0.25">
      <c r="B60" s="5"/>
      <c r="C60" s="5"/>
      <c r="D60" s="5"/>
      <c r="E60" s="8" t="s">
        <v>28</v>
      </c>
      <c r="F60" s="23">
        <v>4250244.9000000004</v>
      </c>
      <c r="G60" s="23">
        <v>413346</v>
      </c>
      <c r="H60" s="23">
        <v>413346</v>
      </c>
      <c r="I60" s="23">
        <v>413346</v>
      </c>
      <c r="J60" s="25">
        <v>826744.1</v>
      </c>
      <c r="K60" s="25">
        <v>1240116.1000000001</v>
      </c>
      <c r="L60" s="25">
        <v>1653488.1</v>
      </c>
      <c r="M60" s="5"/>
      <c r="O60" s="54"/>
      <c r="P60" s="26"/>
    </row>
    <row r="61" spans="2:16" ht="15.75" x14ac:dyDescent="0.25">
      <c r="B61" s="5"/>
      <c r="C61" s="5"/>
      <c r="D61" s="5"/>
      <c r="E61" s="8" t="s">
        <v>29</v>
      </c>
      <c r="F61" s="74">
        <v>2288593.4</v>
      </c>
      <c r="G61" s="23">
        <v>2008923.5</v>
      </c>
      <c r="H61" s="23">
        <v>2014965.6</v>
      </c>
      <c r="I61" s="23">
        <v>2099264.5</v>
      </c>
      <c r="J61" s="25">
        <v>2253213.4</v>
      </c>
      <c r="K61" s="25">
        <v>2356109.2000000002</v>
      </c>
      <c r="L61" s="25">
        <v>2459136.9</v>
      </c>
      <c r="M61" s="5"/>
      <c r="O61" s="54"/>
      <c r="P61" s="26"/>
    </row>
    <row r="62" spans="2:16" ht="84" customHeight="1" x14ac:dyDescent="0.25">
      <c r="B62" s="5"/>
      <c r="C62" s="5"/>
      <c r="D62" s="5"/>
      <c r="E62" s="136" t="s">
        <v>132</v>
      </c>
      <c r="F62" s="137"/>
      <c r="G62" s="137"/>
      <c r="H62" s="137"/>
      <c r="I62" s="137"/>
      <c r="J62" s="137"/>
      <c r="K62" s="137"/>
      <c r="L62" s="138"/>
      <c r="M62" s="29" t="s">
        <v>194</v>
      </c>
      <c r="O62" s="54"/>
      <c r="P62" s="26"/>
    </row>
    <row r="63" spans="2:16" ht="15.75" x14ac:dyDescent="0.25">
      <c r="B63" s="5"/>
      <c r="C63" s="5"/>
      <c r="D63" s="5"/>
      <c r="E63" s="5" t="s">
        <v>23</v>
      </c>
      <c r="F63" s="23">
        <v>286232.3</v>
      </c>
      <c r="G63" s="23"/>
      <c r="H63" s="23"/>
      <c r="I63" s="23"/>
      <c r="J63" s="25"/>
      <c r="K63" s="25"/>
      <c r="L63" s="25"/>
      <c r="M63" s="5"/>
      <c r="O63" s="54"/>
      <c r="P63" s="26"/>
    </row>
    <row r="64" spans="2:16" ht="31.5" x14ac:dyDescent="0.25">
      <c r="B64" s="5"/>
      <c r="C64" s="5"/>
      <c r="D64" s="5"/>
      <c r="E64" s="9" t="s">
        <v>24</v>
      </c>
      <c r="F64" s="5"/>
      <c r="G64" s="5"/>
      <c r="H64" s="5"/>
      <c r="I64" s="5"/>
      <c r="J64" s="5"/>
      <c r="K64" s="5"/>
      <c r="L64" s="5"/>
      <c r="M64" s="5"/>
      <c r="O64" s="54"/>
      <c r="P64" s="26"/>
    </row>
    <row r="65" spans="2:16" ht="31.5" x14ac:dyDescent="0.25">
      <c r="B65" s="5"/>
      <c r="C65" s="5"/>
      <c r="D65" s="5"/>
      <c r="E65" s="9" t="s">
        <v>25</v>
      </c>
      <c r="F65" s="5"/>
      <c r="G65" s="5"/>
      <c r="H65" s="5"/>
      <c r="I65" s="5"/>
      <c r="J65" s="5"/>
      <c r="K65" s="5"/>
      <c r="L65" s="5"/>
      <c r="M65" s="5"/>
      <c r="O65" s="54"/>
      <c r="P65" s="26"/>
    </row>
    <row r="66" spans="2:16" ht="15.75" x14ac:dyDescent="0.25">
      <c r="B66" s="5"/>
      <c r="C66" s="5"/>
      <c r="D66" s="5"/>
      <c r="E66" s="5" t="s">
        <v>26</v>
      </c>
      <c r="F66" s="23"/>
      <c r="G66" s="23"/>
      <c r="H66" s="23"/>
      <c r="I66" s="23"/>
      <c r="J66" s="23"/>
      <c r="K66" s="23"/>
      <c r="L66" s="23"/>
      <c r="M66" s="5"/>
      <c r="O66" s="54"/>
      <c r="P66" s="26"/>
    </row>
    <row r="67" spans="2:16" ht="110.25" x14ac:dyDescent="0.25">
      <c r="B67" s="5"/>
      <c r="C67" s="5"/>
      <c r="D67" s="5"/>
      <c r="E67" s="9" t="s">
        <v>133</v>
      </c>
      <c r="F67" s="24">
        <f>F68+F69</f>
        <v>286232.3</v>
      </c>
      <c r="G67" s="24">
        <f t="shared" ref="G67" si="18">G68+G69</f>
        <v>0</v>
      </c>
      <c r="H67" s="24">
        <f t="shared" ref="H67" si="19">H68+H69</f>
        <v>0</v>
      </c>
      <c r="I67" s="24">
        <f t="shared" ref="I67:K67" si="20">I68+I69</f>
        <v>0</v>
      </c>
      <c r="J67" s="24">
        <f t="shared" si="20"/>
        <v>0</v>
      </c>
      <c r="K67" s="24">
        <f t="shared" si="20"/>
        <v>0</v>
      </c>
      <c r="L67" s="24">
        <f t="shared" ref="L67" si="21">L68+L69</f>
        <v>0</v>
      </c>
      <c r="M67" s="5"/>
      <c r="O67" s="54"/>
      <c r="P67" s="26"/>
    </row>
    <row r="68" spans="2:16" ht="15.75" x14ac:dyDescent="0.25">
      <c r="B68" s="5"/>
      <c r="C68" s="5"/>
      <c r="D68" s="5"/>
      <c r="E68" s="8" t="s">
        <v>28</v>
      </c>
      <c r="F68" s="23">
        <f>F63</f>
        <v>286232.3</v>
      </c>
      <c r="G68" s="23">
        <f t="shared" ref="G68:L68" si="22">G63</f>
        <v>0</v>
      </c>
      <c r="H68" s="23">
        <f t="shared" si="22"/>
        <v>0</v>
      </c>
      <c r="I68" s="23">
        <f>I63</f>
        <v>0</v>
      </c>
      <c r="J68" s="23">
        <f t="shared" si="22"/>
        <v>0</v>
      </c>
      <c r="K68" s="23">
        <f t="shared" si="22"/>
        <v>0</v>
      </c>
      <c r="L68" s="23">
        <f t="shared" si="22"/>
        <v>0</v>
      </c>
      <c r="M68" s="5"/>
      <c r="O68" s="54"/>
      <c r="P68" s="26"/>
    </row>
    <row r="69" spans="2:16" ht="15.75" x14ac:dyDescent="0.25">
      <c r="B69" s="5"/>
      <c r="C69" s="5"/>
      <c r="D69" s="5"/>
      <c r="E69" s="8" t="s">
        <v>29</v>
      </c>
      <c r="F69" s="23"/>
      <c r="G69" s="23"/>
      <c r="H69" s="23"/>
      <c r="I69" s="23"/>
      <c r="J69" s="23"/>
      <c r="K69" s="23"/>
      <c r="L69" s="23"/>
      <c r="M69" s="5"/>
      <c r="O69" s="54"/>
      <c r="P69" s="26"/>
    </row>
    <row r="70" spans="2:16" ht="47.25" hidden="1" customHeight="1" x14ac:dyDescent="0.25">
      <c r="B70" s="5"/>
      <c r="C70" s="5"/>
      <c r="D70" s="5"/>
      <c r="E70" s="136" t="s">
        <v>134</v>
      </c>
      <c r="F70" s="137"/>
      <c r="G70" s="137"/>
      <c r="H70" s="137"/>
      <c r="I70" s="137"/>
      <c r="J70" s="137"/>
      <c r="K70" s="137"/>
      <c r="L70" s="138"/>
      <c r="M70" s="29" t="s">
        <v>195</v>
      </c>
      <c r="O70" s="54"/>
      <c r="P70" s="26"/>
    </row>
    <row r="71" spans="2:16" ht="15.75" hidden="1" x14ac:dyDescent="0.25">
      <c r="B71" s="5"/>
      <c r="C71" s="5"/>
      <c r="D71" s="5"/>
      <c r="E71" s="5" t="s">
        <v>23</v>
      </c>
      <c r="F71" s="23"/>
      <c r="G71" s="23"/>
      <c r="H71" s="23"/>
      <c r="I71" s="25"/>
      <c r="J71" s="25"/>
      <c r="K71" s="25"/>
      <c r="L71" s="25"/>
      <c r="M71" s="5"/>
      <c r="O71" s="54"/>
      <c r="P71" s="26"/>
    </row>
    <row r="72" spans="2:16" ht="31.5" hidden="1" x14ac:dyDescent="0.25">
      <c r="B72" s="5"/>
      <c r="C72" s="5"/>
      <c r="D72" s="5"/>
      <c r="E72" s="9" t="s">
        <v>24</v>
      </c>
      <c r="F72" s="5"/>
      <c r="G72" s="5"/>
      <c r="H72" s="5"/>
      <c r="I72" s="5"/>
      <c r="J72" s="5"/>
      <c r="K72" s="5"/>
      <c r="L72" s="5"/>
      <c r="M72" s="5"/>
      <c r="O72" s="54"/>
      <c r="P72" s="26"/>
    </row>
    <row r="73" spans="2:16" ht="31.5" hidden="1" x14ac:dyDescent="0.25">
      <c r="B73" s="5"/>
      <c r="C73" s="5"/>
      <c r="D73" s="5"/>
      <c r="E73" s="9" t="s">
        <v>25</v>
      </c>
      <c r="F73" s="5"/>
      <c r="G73" s="5"/>
      <c r="H73" s="5"/>
      <c r="I73" s="5"/>
      <c r="J73" s="5"/>
      <c r="K73" s="5"/>
      <c r="L73" s="5"/>
      <c r="M73" s="5"/>
      <c r="O73" s="54"/>
      <c r="P73" s="26"/>
    </row>
    <row r="74" spans="2:16" ht="15.75" hidden="1" x14ac:dyDescent="0.25">
      <c r="B74" s="5"/>
      <c r="C74" s="5"/>
      <c r="D74" s="5"/>
      <c r="E74" s="5" t="s">
        <v>26</v>
      </c>
      <c r="F74" s="23"/>
      <c r="G74" s="23"/>
      <c r="H74" s="23"/>
      <c r="I74" s="23"/>
      <c r="J74" s="23"/>
      <c r="K74" s="23"/>
      <c r="L74" s="23"/>
      <c r="M74" s="5"/>
      <c r="O74" s="54"/>
      <c r="P74" s="26"/>
    </row>
    <row r="75" spans="2:16" ht="110.25" hidden="1" x14ac:dyDescent="0.25">
      <c r="B75" s="5"/>
      <c r="C75" s="5"/>
      <c r="D75" s="5"/>
      <c r="E75" s="9" t="s">
        <v>135</v>
      </c>
      <c r="F75" s="24">
        <f>F76+F77</f>
        <v>0</v>
      </c>
      <c r="G75" s="24">
        <f t="shared" ref="G75" si="23">G76+G77</f>
        <v>0</v>
      </c>
      <c r="H75" s="24">
        <f t="shared" ref="H75" si="24">H76+H77</f>
        <v>0</v>
      </c>
      <c r="I75" s="24">
        <f t="shared" ref="I75:K75" si="25">I76+I77</f>
        <v>0</v>
      </c>
      <c r="J75" s="24">
        <f t="shared" si="25"/>
        <v>0</v>
      </c>
      <c r="K75" s="24">
        <f t="shared" si="25"/>
        <v>0</v>
      </c>
      <c r="L75" s="24">
        <f t="shared" ref="L75" si="26">L76+L77</f>
        <v>0</v>
      </c>
      <c r="M75" s="5"/>
      <c r="O75" s="54"/>
      <c r="P75" s="26"/>
    </row>
    <row r="76" spans="2:16" ht="15.75" hidden="1" x14ac:dyDescent="0.25">
      <c r="B76" s="5"/>
      <c r="C76" s="5"/>
      <c r="D76" s="5"/>
      <c r="E76" s="8" t="s">
        <v>28</v>
      </c>
      <c r="F76" s="23">
        <f>F71</f>
        <v>0</v>
      </c>
      <c r="G76" s="23">
        <f t="shared" ref="G76:L76" si="27">G71</f>
        <v>0</v>
      </c>
      <c r="H76" s="23">
        <f t="shared" si="27"/>
        <v>0</v>
      </c>
      <c r="I76" s="23">
        <f t="shared" si="27"/>
        <v>0</v>
      </c>
      <c r="J76" s="23">
        <f t="shared" ref="J76:K76" si="28">J71</f>
        <v>0</v>
      </c>
      <c r="K76" s="23">
        <f t="shared" si="28"/>
        <v>0</v>
      </c>
      <c r="L76" s="23">
        <f t="shared" si="27"/>
        <v>0</v>
      </c>
      <c r="M76" s="5"/>
      <c r="O76" s="54"/>
      <c r="P76" s="26"/>
    </row>
    <row r="77" spans="2:16" ht="15.75" hidden="1" x14ac:dyDescent="0.25">
      <c r="B77" s="5"/>
      <c r="C77" s="5"/>
      <c r="D77" s="5"/>
      <c r="E77" s="8" t="s">
        <v>29</v>
      </c>
      <c r="F77" s="23"/>
      <c r="G77" s="23"/>
      <c r="H77" s="23"/>
      <c r="I77" s="23"/>
      <c r="J77" s="23"/>
      <c r="K77" s="23"/>
      <c r="L77" s="23"/>
      <c r="M77" s="5"/>
      <c r="O77" s="54"/>
      <c r="P77" s="26"/>
    </row>
    <row r="78" spans="2:16" ht="66" customHeight="1" x14ac:dyDescent="0.25">
      <c r="B78" s="5"/>
      <c r="C78" s="5"/>
      <c r="D78" s="5"/>
      <c r="E78" s="136" t="s">
        <v>136</v>
      </c>
      <c r="F78" s="137"/>
      <c r="G78" s="137"/>
      <c r="H78" s="137"/>
      <c r="I78" s="137"/>
      <c r="J78" s="137"/>
      <c r="K78" s="137"/>
      <c r="L78" s="138"/>
      <c r="M78" s="29" t="s">
        <v>196</v>
      </c>
      <c r="O78" s="54"/>
      <c r="P78" s="26"/>
    </row>
    <row r="79" spans="2:16" ht="15.75" x14ac:dyDescent="0.25">
      <c r="B79" s="5"/>
      <c r="C79" s="5"/>
      <c r="D79" s="5"/>
      <c r="E79" s="5" t="s">
        <v>23</v>
      </c>
      <c r="F79" s="23">
        <f>F84</f>
        <v>13005.6</v>
      </c>
      <c r="G79" s="23"/>
      <c r="H79" s="23"/>
      <c r="I79" s="23"/>
      <c r="J79" s="25"/>
      <c r="K79" s="25"/>
      <c r="L79" s="25"/>
      <c r="M79" s="5"/>
      <c r="O79" s="54"/>
      <c r="P79" s="26"/>
    </row>
    <row r="80" spans="2:16" ht="31.5" x14ac:dyDescent="0.25">
      <c r="B80" s="5"/>
      <c r="C80" s="5"/>
      <c r="D80" s="5"/>
      <c r="E80" s="9" t="s">
        <v>24</v>
      </c>
      <c r="F80" s="5"/>
      <c r="G80" s="5"/>
      <c r="H80" s="5"/>
      <c r="I80" s="5"/>
      <c r="J80" s="5"/>
      <c r="K80" s="5"/>
      <c r="L80" s="5"/>
      <c r="M80" s="5"/>
      <c r="O80" s="54"/>
      <c r="P80" s="26"/>
    </row>
    <row r="81" spans="2:16" ht="31.5" x14ac:dyDescent="0.25">
      <c r="B81" s="5"/>
      <c r="C81" s="5"/>
      <c r="D81" s="5"/>
      <c r="E81" s="9" t="s">
        <v>25</v>
      </c>
      <c r="F81" s="5"/>
      <c r="G81" s="5"/>
      <c r="H81" s="5"/>
      <c r="I81" s="5"/>
      <c r="J81" s="5"/>
      <c r="K81" s="5"/>
      <c r="L81" s="5"/>
      <c r="M81" s="5"/>
      <c r="O81" s="54"/>
      <c r="P81" s="26"/>
    </row>
    <row r="82" spans="2:16" ht="15.75" x14ac:dyDescent="0.25">
      <c r="B82" s="5"/>
      <c r="C82" s="5"/>
      <c r="D82" s="5"/>
      <c r="E82" s="5" t="s">
        <v>26</v>
      </c>
      <c r="F82" s="23">
        <f>F85</f>
        <v>7003</v>
      </c>
      <c r="G82" s="23"/>
      <c r="H82" s="23"/>
      <c r="I82" s="23"/>
      <c r="J82" s="23"/>
      <c r="K82" s="23"/>
      <c r="L82" s="23"/>
      <c r="M82" s="5"/>
      <c r="O82" s="54"/>
      <c r="P82" s="26"/>
    </row>
    <row r="83" spans="2:16" ht="220.5" x14ac:dyDescent="0.25">
      <c r="B83" s="5"/>
      <c r="C83" s="5"/>
      <c r="D83" s="5"/>
      <c r="E83" s="9" t="s">
        <v>137</v>
      </c>
      <c r="F83" s="24">
        <f>F84+F85</f>
        <v>20008.599999999999</v>
      </c>
      <c r="G83" s="24">
        <f t="shared" ref="G83" si="29">G84+G85</f>
        <v>0</v>
      </c>
      <c r="H83" s="24">
        <f t="shared" ref="H83" si="30">H84+H85</f>
        <v>0</v>
      </c>
      <c r="I83" s="24">
        <f t="shared" ref="I83:K83" si="31">I84+I85</f>
        <v>0</v>
      </c>
      <c r="J83" s="24">
        <f t="shared" si="31"/>
        <v>0</v>
      </c>
      <c r="K83" s="24">
        <f t="shared" si="31"/>
        <v>0</v>
      </c>
      <c r="L83" s="24">
        <f t="shared" ref="L83" si="32">L84+L85</f>
        <v>0</v>
      </c>
      <c r="M83" s="5"/>
      <c r="O83" s="54"/>
      <c r="P83" s="26"/>
    </row>
    <row r="84" spans="2:16" ht="15.75" x14ac:dyDescent="0.25">
      <c r="B84" s="5"/>
      <c r="C84" s="5"/>
      <c r="D84" s="5"/>
      <c r="E84" s="8" t="s">
        <v>28</v>
      </c>
      <c r="F84" s="74">
        <v>13005.6</v>
      </c>
      <c r="G84" s="23">
        <f t="shared" ref="G84:L84" si="33">G79</f>
        <v>0</v>
      </c>
      <c r="H84" s="23">
        <f t="shared" si="33"/>
        <v>0</v>
      </c>
      <c r="I84" s="23">
        <f t="shared" si="33"/>
        <v>0</v>
      </c>
      <c r="J84" s="23">
        <f t="shared" si="33"/>
        <v>0</v>
      </c>
      <c r="K84" s="23">
        <f t="shared" si="33"/>
        <v>0</v>
      </c>
      <c r="L84" s="23">
        <f t="shared" si="33"/>
        <v>0</v>
      </c>
      <c r="M84" s="5"/>
      <c r="O84" s="54"/>
      <c r="P84" s="26"/>
    </row>
    <row r="85" spans="2:16" ht="15.75" x14ac:dyDescent="0.25">
      <c r="B85" s="5"/>
      <c r="C85" s="5"/>
      <c r="D85" s="5"/>
      <c r="E85" s="8" t="s">
        <v>29</v>
      </c>
      <c r="F85" s="23">
        <v>7003</v>
      </c>
      <c r="G85" s="23"/>
      <c r="H85" s="23"/>
      <c r="I85" s="23"/>
      <c r="J85" s="23"/>
      <c r="K85" s="23"/>
      <c r="L85" s="23"/>
      <c r="M85" s="5"/>
      <c r="O85" s="54"/>
      <c r="P85" s="26"/>
    </row>
    <row r="86" spans="2:16" ht="45.75" customHeight="1" x14ac:dyDescent="0.25">
      <c r="B86" s="5"/>
      <c r="C86" s="5"/>
      <c r="D86" s="5"/>
      <c r="E86" s="136" t="s">
        <v>138</v>
      </c>
      <c r="F86" s="137"/>
      <c r="G86" s="137"/>
      <c r="H86" s="137"/>
      <c r="I86" s="137"/>
      <c r="J86" s="137"/>
      <c r="K86" s="137"/>
      <c r="L86" s="138"/>
      <c r="M86" s="29" t="s">
        <v>197</v>
      </c>
      <c r="O86" s="54"/>
      <c r="P86" s="26"/>
    </row>
    <row r="87" spans="2:16" ht="15.75" x14ac:dyDescent="0.25">
      <c r="B87" s="5"/>
      <c r="C87" s="5"/>
      <c r="D87" s="5"/>
      <c r="E87" s="5" t="s">
        <v>23</v>
      </c>
      <c r="F87" s="23"/>
      <c r="G87" s="23"/>
      <c r="H87" s="23"/>
      <c r="I87" s="23"/>
      <c r="J87" s="23"/>
      <c r="K87" s="23"/>
      <c r="L87" s="23"/>
      <c r="M87" s="5"/>
      <c r="O87" s="54"/>
      <c r="P87" s="26"/>
    </row>
    <row r="88" spans="2:16" ht="31.5" x14ac:dyDescent="0.25">
      <c r="B88" s="5"/>
      <c r="C88" s="5"/>
      <c r="D88" s="5"/>
      <c r="E88" s="9" t="s">
        <v>24</v>
      </c>
      <c r="F88" s="5"/>
      <c r="G88" s="5"/>
      <c r="H88" s="5"/>
      <c r="I88" s="5"/>
      <c r="J88" s="5"/>
      <c r="K88" s="5"/>
      <c r="L88" s="5"/>
      <c r="M88" s="5"/>
      <c r="O88" s="54"/>
      <c r="P88" s="26"/>
    </row>
    <row r="89" spans="2:16" ht="31.5" x14ac:dyDescent="0.25">
      <c r="B89" s="5"/>
      <c r="C89" s="5"/>
      <c r="D89" s="5"/>
      <c r="E89" s="9" t="s">
        <v>25</v>
      </c>
      <c r="F89" s="5"/>
      <c r="G89" s="5"/>
      <c r="H89" s="5"/>
      <c r="I89" s="5"/>
      <c r="J89" s="5"/>
      <c r="K89" s="5"/>
      <c r="L89" s="5"/>
      <c r="M89" s="5"/>
      <c r="O89" s="54"/>
      <c r="P89" s="26"/>
    </row>
    <row r="90" spans="2:16" ht="15.75" x14ac:dyDescent="0.25">
      <c r="B90" s="5"/>
      <c r="C90" s="5"/>
      <c r="D90" s="5"/>
      <c r="E90" s="5" t="s">
        <v>26</v>
      </c>
      <c r="F90" s="23">
        <v>398068.8</v>
      </c>
      <c r="G90" s="23">
        <v>617640.1</v>
      </c>
      <c r="H90" s="23">
        <v>712661.7</v>
      </c>
      <c r="I90" s="23">
        <v>819560.9</v>
      </c>
      <c r="J90" s="25">
        <v>942495</v>
      </c>
      <c r="K90" s="25">
        <v>1083869.3</v>
      </c>
      <c r="L90" s="25">
        <v>1246449.7</v>
      </c>
      <c r="M90" s="5"/>
      <c r="O90" s="54"/>
      <c r="P90" s="26"/>
    </row>
    <row r="91" spans="2:16" ht="110.25" x14ac:dyDescent="0.25">
      <c r="B91" s="5"/>
      <c r="C91" s="5"/>
      <c r="D91" s="5"/>
      <c r="E91" s="9" t="s">
        <v>139</v>
      </c>
      <c r="F91" s="24">
        <f>F92+F93</f>
        <v>398068.8</v>
      </c>
      <c r="G91" s="24">
        <f t="shared" ref="G91" si="34">G92+G93</f>
        <v>617640.1</v>
      </c>
      <c r="H91" s="24">
        <f t="shared" ref="H91" si="35">H92+H93</f>
        <v>712661.7</v>
      </c>
      <c r="I91" s="24">
        <f t="shared" ref="I91:K91" si="36">I92+I93</f>
        <v>819560.9</v>
      </c>
      <c r="J91" s="24">
        <f t="shared" si="36"/>
        <v>942495</v>
      </c>
      <c r="K91" s="24">
        <f t="shared" si="36"/>
        <v>1083869.3</v>
      </c>
      <c r="L91" s="24">
        <f t="shared" ref="L91" si="37">L92+L93</f>
        <v>1246449.7</v>
      </c>
      <c r="M91" s="5"/>
      <c r="O91" s="54"/>
      <c r="P91" s="26"/>
    </row>
    <row r="92" spans="2:16" ht="15.75" x14ac:dyDescent="0.25">
      <c r="B92" s="5"/>
      <c r="C92" s="5"/>
      <c r="D92" s="5"/>
      <c r="E92" s="8" t="s">
        <v>28</v>
      </c>
      <c r="F92" s="23"/>
      <c r="G92" s="23"/>
      <c r="H92" s="23"/>
      <c r="I92" s="23"/>
      <c r="J92" s="23"/>
      <c r="K92" s="23"/>
      <c r="L92" s="23"/>
      <c r="M92" s="5"/>
      <c r="O92" s="54"/>
      <c r="P92" s="26"/>
    </row>
    <row r="93" spans="2:16" ht="15.75" x14ac:dyDescent="0.25">
      <c r="B93" s="5"/>
      <c r="C93" s="5"/>
      <c r="D93" s="5"/>
      <c r="E93" s="8" t="s">
        <v>29</v>
      </c>
      <c r="F93" s="23">
        <f>F90</f>
        <v>398068.8</v>
      </c>
      <c r="G93" s="23">
        <f t="shared" ref="G93:L93" si="38">G90</f>
        <v>617640.1</v>
      </c>
      <c r="H93" s="23">
        <f t="shared" si="38"/>
        <v>712661.7</v>
      </c>
      <c r="I93" s="23">
        <f t="shared" si="38"/>
        <v>819560.9</v>
      </c>
      <c r="J93" s="23">
        <f t="shared" si="38"/>
        <v>942495</v>
      </c>
      <c r="K93" s="23">
        <f t="shared" si="38"/>
        <v>1083869.3</v>
      </c>
      <c r="L93" s="23">
        <f t="shared" si="38"/>
        <v>1246449.7</v>
      </c>
      <c r="M93" s="5"/>
      <c r="O93" s="54"/>
      <c r="P93" s="26"/>
    </row>
    <row r="94" spans="2:16" ht="77.25" customHeight="1" x14ac:dyDescent="0.25">
      <c r="B94" s="5"/>
      <c r="C94" s="5"/>
      <c r="D94" s="5"/>
      <c r="E94" s="136" t="s">
        <v>140</v>
      </c>
      <c r="F94" s="137"/>
      <c r="G94" s="137"/>
      <c r="H94" s="137"/>
      <c r="I94" s="137"/>
      <c r="J94" s="137"/>
      <c r="K94" s="137"/>
      <c r="L94" s="138"/>
      <c r="M94" s="29" t="s">
        <v>198</v>
      </c>
      <c r="O94" s="54"/>
      <c r="P94" s="26"/>
    </row>
    <row r="95" spans="2:16" ht="15.75" x14ac:dyDescent="0.25">
      <c r="B95" s="5"/>
      <c r="C95" s="5"/>
      <c r="D95" s="5"/>
      <c r="E95" s="5" t="s">
        <v>23</v>
      </c>
      <c r="F95" s="23"/>
      <c r="G95" s="23"/>
      <c r="H95" s="23"/>
      <c r="I95" s="23"/>
      <c r="J95" s="23"/>
      <c r="K95" s="23"/>
      <c r="L95" s="23"/>
      <c r="M95" s="5"/>
      <c r="O95" s="54"/>
      <c r="P95" s="26"/>
    </row>
    <row r="96" spans="2:16" ht="31.5" x14ac:dyDescent="0.25">
      <c r="B96" s="5"/>
      <c r="C96" s="5"/>
      <c r="D96" s="5"/>
      <c r="E96" s="9" t="s">
        <v>24</v>
      </c>
      <c r="F96" s="23">
        <v>262750.30000000005</v>
      </c>
      <c r="G96" s="23">
        <v>155278.79999999999</v>
      </c>
      <c r="H96" s="23">
        <v>249933.4</v>
      </c>
      <c r="I96" s="23">
        <v>259120.8</v>
      </c>
      <c r="J96" s="25">
        <v>287378.09999999998</v>
      </c>
      <c r="K96" s="25">
        <v>304620.79999999999</v>
      </c>
      <c r="L96" s="25">
        <v>322898.09999999998</v>
      </c>
      <c r="M96" s="5"/>
      <c r="O96" s="54"/>
      <c r="P96" s="26"/>
    </row>
    <row r="97" spans="2:16" ht="31.5" x14ac:dyDescent="0.25">
      <c r="B97" s="5"/>
      <c r="C97" s="5"/>
      <c r="D97" s="5"/>
      <c r="E97" s="9" t="s">
        <v>25</v>
      </c>
      <c r="F97" s="5"/>
      <c r="G97" s="5"/>
      <c r="H97" s="5"/>
      <c r="I97" s="5"/>
      <c r="J97" s="5"/>
      <c r="K97" s="5"/>
      <c r="L97" s="5"/>
      <c r="M97" s="5"/>
      <c r="O97" s="54"/>
      <c r="P97" s="26"/>
    </row>
    <row r="98" spans="2:16" ht="15.75" x14ac:dyDescent="0.25">
      <c r="B98" s="5"/>
      <c r="C98" s="5"/>
      <c r="D98" s="5"/>
      <c r="E98" s="5" t="s">
        <v>26</v>
      </c>
      <c r="F98" s="23"/>
      <c r="G98" s="23"/>
      <c r="H98" s="23"/>
      <c r="I98" s="23"/>
      <c r="J98" s="23"/>
      <c r="K98" s="23"/>
      <c r="L98" s="23"/>
      <c r="M98" s="5"/>
      <c r="O98" s="54"/>
      <c r="P98" s="26"/>
    </row>
    <row r="99" spans="2:16" ht="94.5" x14ac:dyDescent="0.25">
      <c r="B99" s="5"/>
      <c r="C99" s="5"/>
      <c r="D99" s="5"/>
      <c r="E99" s="9" t="s">
        <v>141</v>
      </c>
      <c r="F99" s="24">
        <f>F100+F101</f>
        <v>262750.30000000005</v>
      </c>
      <c r="G99" s="24">
        <f>G100+G101</f>
        <v>155278.79999999999</v>
      </c>
      <c r="H99" s="24">
        <f t="shared" ref="H99" si="39">H100+H101</f>
        <v>249933.4</v>
      </c>
      <c r="I99" s="24">
        <f t="shared" ref="I99:K99" si="40">I100+I101</f>
        <v>259120.8</v>
      </c>
      <c r="J99" s="24">
        <f t="shared" si="40"/>
        <v>287378.09999999998</v>
      </c>
      <c r="K99" s="24">
        <f t="shared" si="40"/>
        <v>304620.79999999999</v>
      </c>
      <c r="L99" s="24">
        <f t="shared" ref="L99" si="41">L100+L101</f>
        <v>322898.09999999998</v>
      </c>
      <c r="M99" s="5"/>
      <c r="O99" s="54"/>
      <c r="P99" s="26"/>
    </row>
    <row r="100" spans="2:16" ht="15.75" x14ac:dyDescent="0.25">
      <c r="B100" s="5"/>
      <c r="C100" s="5"/>
      <c r="D100" s="5"/>
      <c r="E100" s="8" t="s">
        <v>28</v>
      </c>
      <c r="F100" s="23"/>
      <c r="G100" s="23"/>
      <c r="H100" s="23"/>
      <c r="I100" s="23"/>
      <c r="J100" s="23"/>
      <c r="K100" s="23"/>
      <c r="L100" s="23"/>
      <c r="M100" s="5"/>
      <c r="O100" s="54"/>
      <c r="P100" s="26"/>
    </row>
    <row r="101" spans="2:16" ht="15.75" x14ac:dyDescent="0.25">
      <c r="B101" s="5"/>
      <c r="C101" s="5"/>
      <c r="D101" s="5"/>
      <c r="E101" s="8" t="s">
        <v>29</v>
      </c>
      <c r="F101" s="23">
        <f>F96</f>
        <v>262750.30000000005</v>
      </c>
      <c r="G101" s="23">
        <f t="shared" ref="G101:L101" si="42">G96</f>
        <v>155278.79999999999</v>
      </c>
      <c r="H101" s="23">
        <f t="shared" si="42"/>
        <v>249933.4</v>
      </c>
      <c r="I101" s="23">
        <f t="shared" si="42"/>
        <v>259120.8</v>
      </c>
      <c r="J101" s="23">
        <f t="shared" si="42"/>
        <v>287378.09999999998</v>
      </c>
      <c r="K101" s="23">
        <f t="shared" si="42"/>
        <v>304620.79999999999</v>
      </c>
      <c r="L101" s="23">
        <f t="shared" si="42"/>
        <v>322898.09999999998</v>
      </c>
      <c r="M101" s="5"/>
      <c r="O101" s="54"/>
      <c r="P101" s="26"/>
    </row>
    <row r="102" spans="2:16" ht="81" customHeight="1" x14ac:dyDescent="0.25">
      <c r="B102" s="5"/>
      <c r="C102" s="5"/>
      <c r="D102" s="5"/>
      <c r="E102" s="136" t="s">
        <v>142</v>
      </c>
      <c r="F102" s="137"/>
      <c r="G102" s="137"/>
      <c r="H102" s="137"/>
      <c r="I102" s="137"/>
      <c r="J102" s="137"/>
      <c r="K102" s="137"/>
      <c r="L102" s="138"/>
      <c r="M102" s="29" t="s">
        <v>199</v>
      </c>
      <c r="O102" s="54"/>
      <c r="P102" s="26"/>
    </row>
    <row r="103" spans="2:16" ht="15.75" x14ac:dyDescent="0.25">
      <c r="B103" s="5"/>
      <c r="C103" s="5"/>
      <c r="D103" s="5"/>
      <c r="E103" s="5" t="s">
        <v>23</v>
      </c>
      <c r="F103" s="23"/>
      <c r="G103" s="23"/>
      <c r="H103" s="23"/>
      <c r="I103" s="23"/>
      <c r="J103" s="23"/>
      <c r="K103" s="23"/>
      <c r="L103" s="23"/>
      <c r="M103" s="5"/>
      <c r="O103" s="54"/>
      <c r="P103" s="26"/>
    </row>
    <row r="104" spans="2:16" ht="31.5" x14ac:dyDescent="0.25">
      <c r="B104" s="5"/>
      <c r="C104" s="5"/>
      <c r="D104" s="5"/>
      <c r="E104" s="9" t="s">
        <v>24</v>
      </c>
      <c r="F104" s="23">
        <v>469058.9</v>
      </c>
      <c r="G104" s="23"/>
      <c r="H104" s="23"/>
      <c r="I104" s="23"/>
      <c r="J104" s="25"/>
      <c r="K104" s="25"/>
      <c r="L104" s="25"/>
      <c r="M104" s="5"/>
      <c r="O104" s="54"/>
      <c r="P104" s="26"/>
    </row>
    <row r="105" spans="2:16" ht="31.5" x14ac:dyDescent="0.25">
      <c r="B105" s="5"/>
      <c r="C105" s="5"/>
      <c r="D105" s="5"/>
      <c r="E105" s="9" t="s">
        <v>25</v>
      </c>
      <c r="F105" s="5"/>
      <c r="G105" s="5"/>
      <c r="H105" s="5"/>
      <c r="I105" s="5"/>
      <c r="J105" s="5"/>
      <c r="K105" s="5"/>
      <c r="L105" s="5"/>
      <c r="M105" s="5"/>
      <c r="O105" s="54"/>
      <c r="P105" s="26"/>
    </row>
    <row r="106" spans="2:16" ht="15.75" x14ac:dyDescent="0.25">
      <c r="B106" s="5"/>
      <c r="C106" s="5"/>
      <c r="D106" s="5"/>
      <c r="E106" s="5" t="s">
        <v>26</v>
      </c>
      <c r="F106" s="23"/>
      <c r="G106" s="23"/>
      <c r="H106" s="23"/>
      <c r="I106" s="23"/>
      <c r="J106" s="23"/>
      <c r="K106" s="23"/>
      <c r="L106" s="23"/>
      <c r="M106" s="5"/>
      <c r="O106" s="54"/>
      <c r="P106" s="26"/>
    </row>
    <row r="107" spans="2:16" ht="96.75" customHeight="1" x14ac:dyDescent="0.25">
      <c r="B107" s="5"/>
      <c r="C107" s="5"/>
      <c r="D107" s="5"/>
      <c r="E107" s="9" t="s">
        <v>143</v>
      </c>
      <c r="F107" s="24">
        <f>F108+F109</f>
        <v>469058.9</v>
      </c>
      <c r="G107" s="24">
        <f t="shared" ref="G107" si="43">G108+G109</f>
        <v>0</v>
      </c>
      <c r="H107" s="24">
        <f t="shared" ref="H107" si="44">H108+H109</f>
        <v>0</v>
      </c>
      <c r="I107" s="24">
        <f t="shared" ref="I107:K107" si="45">I108+I109</f>
        <v>0</v>
      </c>
      <c r="J107" s="24">
        <f t="shared" si="45"/>
        <v>0</v>
      </c>
      <c r="K107" s="24">
        <f t="shared" si="45"/>
        <v>0</v>
      </c>
      <c r="L107" s="24">
        <f t="shared" ref="L107" si="46">L108+L109</f>
        <v>0</v>
      </c>
      <c r="M107" s="5"/>
      <c r="O107" s="54"/>
      <c r="P107" s="26"/>
    </row>
    <row r="108" spans="2:16" ht="15.75" x14ac:dyDescent="0.25">
      <c r="B108" s="5"/>
      <c r="C108" s="5"/>
      <c r="D108" s="5"/>
      <c r="E108" s="8" t="s">
        <v>28</v>
      </c>
      <c r="F108" s="23"/>
      <c r="G108" s="23"/>
      <c r="H108" s="23"/>
      <c r="I108" s="23"/>
      <c r="J108" s="23"/>
      <c r="K108" s="23"/>
      <c r="L108" s="23"/>
      <c r="M108" s="5"/>
      <c r="O108" s="54"/>
      <c r="P108" s="26"/>
    </row>
    <row r="109" spans="2:16" ht="15.75" x14ac:dyDescent="0.25">
      <c r="B109" s="5"/>
      <c r="C109" s="5"/>
      <c r="D109" s="5"/>
      <c r="E109" s="8" t="s">
        <v>29</v>
      </c>
      <c r="F109" s="23">
        <f>F104</f>
        <v>469058.9</v>
      </c>
      <c r="G109" s="23">
        <f t="shared" ref="G109:L109" si="47">G104</f>
        <v>0</v>
      </c>
      <c r="H109" s="23">
        <f>H104</f>
        <v>0</v>
      </c>
      <c r="I109" s="23">
        <f t="shared" si="47"/>
        <v>0</v>
      </c>
      <c r="J109" s="23">
        <f t="shared" si="47"/>
        <v>0</v>
      </c>
      <c r="K109" s="23">
        <f t="shared" si="47"/>
        <v>0</v>
      </c>
      <c r="L109" s="23">
        <f t="shared" si="47"/>
        <v>0</v>
      </c>
      <c r="M109" s="5"/>
      <c r="O109" s="54"/>
      <c r="P109" s="26"/>
    </row>
    <row r="110" spans="2:16" ht="54" customHeight="1" x14ac:dyDescent="0.25">
      <c r="B110" s="5"/>
      <c r="C110" s="5"/>
      <c r="D110" s="5"/>
      <c r="E110" s="136" t="s">
        <v>144</v>
      </c>
      <c r="F110" s="137"/>
      <c r="G110" s="137"/>
      <c r="H110" s="137"/>
      <c r="I110" s="137"/>
      <c r="J110" s="137"/>
      <c r="K110" s="137"/>
      <c r="L110" s="138"/>
      <c r="M110" s="29" t="s">
        <v>200</v>
      </c>
      <c r="O110" s="54"/>
      <c r="P110" s="26"/>
    </row>
    <row r="111" spans="2:16" ht="15.75" x14ac:dyDescent="0.25">
      <c r="B111" s="5"/>
      <c r="C111" s="5"/>
      <c r="D111" s="5"/>
      <c r="E111" s="5" t="s">
        <v>23</v>
      </c>
      <c r="F111" s="23"/>
      <c r="G111" s="23"/>
      <c r="H111" s="23"/>
      <c r="I111" s="23"/>
      <c r="J111" s="23">
        <v>0</v>
      </c>
      <c r="K111" s="23">
        <v>0</v>
      </c>
      <c r="L111" s="23">
        <v>0</v>
      </c>
      <c r="M111" s="5"/>
      <c r="O111" s="54"/>
      <c r="P111" s="26"/>
    </row>
    <row r="112" spans="2:16" ht="31.5" x14ac:dyDescent="0.25">
      <c r="B112" s="5"/>
      <c r="C112" s="5"/>
      <c r="D112" s="5"/>
      <c r="E112" s="9" t="s">
        <v>24</v>
      </c>
      <c r="F112" s="5"/>
      <c r="G112" s="5"/>
      <c r="H112" s="5"/>
      <c r="I112" s="5"/>
      <c r="J112" s="5"/>
      <c r="K112" s="5"/>
      <c r="L112" s="5"/>
      <c r="M112" s="5"/>
      <c r="O112" s="54"/>
      <c r="P112" s="26"/>
    </row>
    <row r="113" spans="2:16" ht="31.5" x14ac:dyDescent="0.25">
      <c r="B113" s="5"/>
      <c r="C113" s="5"/>
      <c r="D113" s="5"/>
      <c r="E113" s="9" t="s">
        <v>25</v>
      </c>
      <c r="F113" s="5"/>
      <c r="G113" s="5"/>
      <c r="H113" s="5"/>
      <c r="I113" s="5"/>
      <c r="J113" s="5"/>
      <c r="K113" s="5"/>
      <c r="L113" s="5"/>
      <c r="M113" s="5"/>
      <c r="O113" s="54"/>
      <c r="P113" s="26"/>
    </row>
    <row r="114" spans="2:16" ht="15.75" x14ac:dyDescent="0.25">
      <c r="B114" s="5"/>
      <c r="C114" s="5"/>
      <c r="D114" s="5"/>
      <c r="E114" s="5" t="s">
        <v>26</v>
      </c>
      <c r="F114" s="23">
        <v>220738.7</v>
      </c>
      <c r="G114" s="23">
        <v>153978.20000000001</v>
      </c>
      <c r="H114" s="23"/>
      <c r="I114" s="23"/>
      <c r="J114" s="23"/>
      <c r="K114" s="23"/>
      <c r="L114" s="23"/>
      <c r="M114" s="5"/>
      <c r="O114" s="54"/>
      <c r="P114" s="26"/>
    </row>
    <row r="115" spans="2:16" ht="157.5" x14ac:dyDescent="0.25">
      <c r="B115" s="5"/>
      <c r="C115" s="5"/>
      <c r="D115" s="5"/>
      <c r="E115" s="9" t="s">
        <v>145</v>
      </c>
      <c r="F115" s="24">
        <f>F116+F117</f>
        <v>220738.7</v>
      </c>
      <c r="G115" s="24">
        <f t="shared" ref="G115:L115" si="48">G116+G117</f>
        <v>153978.20000000001</v>
      </c>
      <c r="H115" s="24">
        <f t="shared" si="48"/>
        <v>0</v>
      </c>
      <c r="I115" s="24">
        <f t="shared" si="48"/>
        <v>0</v>
      </c>
      <c r="J115" s="24">
        <f t="shared" si="48"/>
        <v>0</v>
      </c>
      <c r="K115" s="24">
        <f t="shared" si="48"/>
        <v>0</v>
      </c>
      <c r="L115" s="24">
        <f t="shared" si="48"/>
        <v>0</v>
      </c>
      <c r="M115" s="5"/>
      <c r="O115" s="54"/>
      <c r="P115" s="26"/>
    </row>
    <row r="116" spans="2:16" ht="15.75" x14ac:dyDescent="0.25">
      <c r="B116" s="5"/>
      <c r="C116" s="5"/>
      <c r="D116" s="5"/>
      <c r="E116" s="8" t="s">
        <v>28</v>
      </c>
      <c r="F116" s="23">
        <f t="shared" ref="F116:L116" si="49">F111</f>
        <v>0</v>
      </c>
      <c r="G116" s="23">
        <f t="shared" si="49"/>
        <v>0</v>
      </c>
      <c r="H116" s="23">
        <f t="shared" si="49"/>
        <v>0</v>
      </c>
      <c r="I116" s="23">
        <f t="shared" si="49"/>
        <v>0</v>
      </c>
      <c r="J116" s="23">
        <f t="shared" si="49"/>
        <v>0</v>
      </c>
      <c r="K116" s="23">
        <f t="shared" si="49"/>
        <v>0</v>
      </c>
      <c r="L116" s="23">
        <f t="shared" si="49"/>
        <v>0</v>
      </c>
      <c r="M116" s="5"/>
      <c r="O116" s="54"/>
      <c r="P116" s="26"/>
    </row>
    <row r="117" spans="2:16" ht="15.75" x14ac:dyDescent="0.25">
      <c r="B117" s="5"/>
      <c r="C117" s="5"/>
      <c r="D117" s="5"/>
      <c r="E117" s="8" t="s">
        <v>29</v>
      </c>
      <c r="F117" s="23">
        <f t="shared" ref="F117:L117" si="50">F114</f>
        <v>220738.7</v>
      </c>
      <c r="G117" s="23">
        <f t="shared" si="50"/>
        <v>153978.20000000001</v>
      </c>
      <c r="H117" s="23">
        <f t="shared" si="50"/>
        <v>0</v>
      </c>
      <c r="I117" s="23">
        <f t="shared" si="50"/>
        <v>0</v>
      </c>
      <c r="J117" s="23">
        <f t="shared" si="50"/>
        <v>0</v>
      </c>
      <c r="K117" s="23">
        <f t="shared" si="50"/>
        <v>0</v>
      </c>
      <c r="L117" s="23">
        <f t="shared" si="50"/>
        <v>0</v>
      </c>
      <c r="M117" s="5"/>
      <c r="O117" s="54"/>
      <c r="P117" s="26"/>
    </row>
    <row r="118" spans="2:16" ht="49.5" hidden="1" customHeight="1" x14ac:dyDescent="0.25">
      <c r="B118" s="5"/>
      <c r="C118" s="5"/>
      <c r="D118" s="5"/>
      <c r="E118" s="136" t="s">
        <v>146</v>
      </c>
      <c r="F118" s="137"/>
      <c r="G118" s="137"/>
      <c r="H118" s="137"/>
      <c r="I118" s="137"/>
      <c r="J118" s="137"/>
      <c r="K118" s="137"/>
      <c r="L118" s="138"/>
      <c r="M118" s="29" t="s">
        <v>200</v>
      </c>
      <c r="O118" s="54"/>
      <c r="P118" s="26"/>
    </row>
    <row r="119" spans="2:16" ht="15.75" hidden="1" x14ac:dyDescent="0.25">
      <c r="B119" s="5"/>
      <c r="C119" s="5"/>
      <c r="D119" s="5"/>
      <c r="E119" s="5" t="s">
        <v>23</v>
      </c>
      <c r="F119" s="23">
        <v>0</v>
      </c>
      <c r="G119" s="23">
        <v>0</v>
      </c>
      <c r="H119" s="23">
        <v>0</v>
      </c>
      <c r="I119" s="23"/>
      <c r="J119" s="23"/>
      <c r="K119" s="23"/>
      <c r="L119" s="23"/>
      <c r="M119" s="5"/>
      <c r="O119" s="54"/>
      <c r="P119" s="26"/>
    </row>
    <row r="120" spans="2:16" ht="31.5" hidden="1" x14ac:dyDescent="0.25">
      <c r="B120" s="5"/>
      <c r="C120" s="5"/>
      <c r="D120" s="5"/>
      <c r="E120" s="9" t="s">
        <v>24</v>
      </c>
      <c r="F120" s="5"/>
      <c r="G120" s="5"/>
      <c r="H120" s="5"/>
      <c r="I120" s="5"/>
      <c r="J120" s="5"/>
      <c r="K120" s="5"/>
      <c r="L120" s="5"/>
      <c r="M120" s="5"/>
      <c r="O120" s="54"/>
      <c r="P120" s="26"/>
    </row>
    <row r="121" spans="2:16" ht="31.5" hidden="1" x14ac:dyDescent="0.25">
      <c r="B121" s="5"/>
      <c r="C121" s="5"/>
      <c r="D121" s="5"/>
      <c r="E121" s="9" t="s">
        <v>25</v>
      </c>
      <c r="F121" s="5"/>
      <c r="G121" s="5"/>
      <c r="H121" s="5"/>
      <c r="I121" s="5"/>
      <c r="J121" s="5"/>
      <c r="K121" s="5"/>
      <c r="L121" s="5"/>
      <c r="M121" s="5"/>
      <c r="O121" s="54"/>
      <c r="P121" s="26"/>
    </row>
    <row r="122" spans="2:16" ht="15.75" hidden="1" x14ac:dyDescent="0.25">
      <c r="B122" s="5"/>
      <c r="C122" s="5"/>
      <c r="D122" s="5"/>
      <c r="E122" s="5" t="s">
        <v>26</v>
      </c>
      <c r="F122" s="23"/>
      <c r="G122" s="23"/>
      <c r="H122" s="23"/>
      <c r="I122" s="23"/>
      <c r="J122" s="23"/>
      <c r="K122" s="23"/>
      <c r="L122" s="23"/>
      <c r="M122" s="5"/>
      <c r="O122" s="54"/>
      <c r="P122" s="26"/>
    </row>
    <row r="123" spans="2:16" ht="94.5" hidden="1" x14ac:dyDescent="0.25">
      <c r="B123" s="5"/>
      <c r="C123" s="5"/>
      <c r="D123" s="5"/>
      <c r="E123" s="9" t="s">
        <v>147</v>
      </c>
      <c r="F123" s="24">
        <f>F124+F125</f>
        <v>0</v>
      </c>
      <c r="G123" s="24">
        <f>G124+G125</f>
        <v>0</v>
      </c>
      <c r="H123" s="24">
        <f t="shared" ref="H123" si="51">H124+H125</f>
        <v>0</v>
      </c>
      <c r="I123" s="24">
        <f t="shared" ref="I123:K123" si="52">I124+I125</f>
        <v>0</v>
      </c>
      <c r="J123" s="24">
        <f t="shared" si="52"/>
        <v>0</v>
      </c>
      <c r="K123" s="24">
        <f t="shared" si="52"/>
        <v>0</v>
      </c>
      <c r="L123" s="24">
        <f t="shared" ref="L123" si="53">L124+L125</f>
        <v>0</v>
      </c>
      <c r="M123" s="5"/>
      <c r="O123" s="54"/>
      <c r="P123" s="26"/>
    </row>
    <row r="124" spans="2:16" ht="15.75" hidden="1" x14ac:dyDescent="0.25">
      <c r="B124" s="5"/>
      <c r="C124" s="5"/>
      <c r="D124" s="5"/>
      <c r="E124" s="8" t="s">
        <v>28</v>
      </c>
      <c r="F124" s="23"/>
      <c r="G124" s="23">
        <f>G119</f>
        <v>0</v>
      </c>
      <c r="H124" s="23">
        <f t="shared" ref="H124:L124" si="54">H119</f>
        <v>0</v>
      </c>
      <c r="I124" s="23">
        <f t="shared" si="54"/>
        <v>0</v>
      </c>
      <c r="J124" s="23">
        <f t="shared" si="54"/>
        <v>0</v>
      </c>
      <c r="K124" s="23">
        <f t="shared" si="54"/>
        <v>0</v>
      </c>
      <c r="L124" s="23">
        <f t="shared" si="54"/>
        <v>0</v>
      </c>
      <c r="M124" s="5"/>
      <c r="O124" s="54"/>
      <c r="P124" s="26"/>
    </row>
    <row r="125" spans="2:16" ht="15.75" hidden="1" x14ac:dyDescent="0.25">
      <c r="B125" s="5"/>
      <c r="C125" s="5"/>
      <c r="D125" s="5"/>
      <c r="E125" s="8" t="s">
        <v>29</v>
      </c>
      <c r="F125" s="23"/>
      <c r="G125" s="23"/>
      <c r="H125" s="23"/>
      <c r="I125" s="23"/>
      <c r="J125" s="23"/>
      <c r="K125" s="23"/>
      <c r="L125" s="23"/>
      <c r="M125" s="5"/>
      <c r="O125" s="54"/>
      <c r="P125" s="26"/>
    </row>
    <row r="126" spans="2:16" ht="66" customHeight="1" x14ac:dyDescent="0.25">
      <c r="B126" s="5"/>
      <c r="C126" s="5"/>
      <c r="D126" s="5"/>
      <c r="E126" s="136" t="s">
        <v>148</v>
      </c>
      <c r="F126" s="137"/>
      <c r="G126" s="137"/>
      <c r="H126" s="137"/>
      <c r="I126" s="137"/>
      <c r="J126" s="137"/>
      <c r="K126" s="137"/>
      <c r="L126" s="138"/>
      <c r="M126" s="29" t="s">
        <v>201</v>
      </c>
      <c r="O126" s="54"/>
      <c r="P126" s="26"/>
    </row>
    <row r="127" spans="2:16" ht="15.75" x14ac:dyDescent="0.25">
      <c r="B127" s="5"/>
      <c r="C127" s="5"/>
      <c r="D127" s="5"/>
      <c r="E127" s="5" t="s">
        <v>23</v>
      </c>
      <c r="F127" s="23">
        <v>672</v>
      </c>
      <c r="G127" s="23">
        <f>G132</f>
        <v>0</v>
      </c>
      <c r="H127" s="23">
        <f t="shared" ref="H127:L127" si="55">H132</f>
        <v>0</v>
      </c>
      <c r="I127" s="23">
        <f t="shared" si="55"/>
        <v>0</v>
      </c>
      <c r="J127" s="23">
        <f t="shared" si="55"/>
        <v>0</v>
      </c>
      <c r="K127" s="23">
        <f t="shared" si="55"/>
        <v>0</v>
      </c>
      <c r="L127" s="23">
        <f t="shared" si="55"/>
        <v>0</v>
      </c>
      <c r="M127" s="5"/>
      <c r="O127" s="54"/>
      <c r="P127" s="26"/>
    </row>
    <row r="128" spans="2:16" ht="31.5" x14ac:dyDescent="0.25">
      <c r="B128" s="5"/>
      <c r="C128" s="5"/>
      <c r="D128" s="5"/>
      <c r="E128" s="9" t="s">
        <v>24</v>
      </c>
      <c r="F128" s="5"/>
      <c r="G128" s="5"/>
      <c r="H128" s="5"/>
      <c r="I128" s="5"/>
      <c r="J128" s="5"/>
      <c r="K128" s="5"/>
      <c r="L128" s="5"/>
      <c r="M128" s="5"/>
      <c r="O128" s="54"/>
      <c r="P128" s="26"/>
    </row>
    <row r="129" spans="2:17" ht="31.5" x14ac:dyDescent="0.25">
      <c r="B129" s="5"/>
      <c r="C129" s="5"/>
      <c r="D129" s="5"/>
      <c r="E129" s="9" t="s">
        <v>25</v>
      </c>
      <c r="F129" s="5"/>
      <c r="G129" s="5"/>
      <c r="H129" s="5"/>
      <c r="I129" s="5"/>
      <c r="J129" s="5"/>
      <c r="K129" s="5"/>
      <c r="L129" s="5"/>
      <c r="M129" s="5"/>
      <c r="O129" s="54"/>
      <c r="P129" s="26"/>
    </row>
    <row r="130" spans="2:17" ht="15.75" x14ac:dyDescent="0.25">
      <c r="B130" s="5"/>
      <c r="C130" s="5"/>
      <c r="D130" s="5"/>
      <c r="E130" s="5" t="s">
        <v>26</v>
      </c>
      <c r="F130" s="23">
        <f>F133</f>
        <v>0</v>
      </c>
      <c r="G130" s="23">
        <f>G133</f>
        <v>0</v>
      </c>
      <c r="H130" s="23">
        <f t="shared" ref="H130:L130" si="56">H133</f>
        <v>0</v>
      </c>
      <c r="I130" s="23">
        <f t="shared" si="56"/>
        <v>0</v>
      </c>
      <c r="J130" s="23">
        <f t="shared" si="56"/>
        <v>0</v>
      </c>
      <c r="K130" s="23">
        <f t="shared" si="56"/>
        <v>0</v>
      </c>
      <c r="L130" s="23">
        <f t="shared" si="56"/>
        <v>0</v>
      </c>
      <c r="M130" s="5"/>
      <c r="O130" s="54"/>
      <c r="P130" s="26"/>
    </row>
    <row r="131" spans="2:17" ht="110.25" x14ac:dyDescent="0.25">
      <c r="B131" s="5"/>
      <c r="C131" s="5"/>
      <c r="D131" s="5"/>
      <c r="E131" s="9" t="s">
        <v>149</v>
      </c>
      <c r="F131" s="24">
        <f>F132+F133</f>
        <v>672</v>
      </c>
      <c r="G131" s="24">
        <f>G132+G133</f>
        <v>0</v>
      </c>
      <c r="H131" s="24">
        <f t="shared" ref="H131" si="57">H132+H133</f>
        <v>0</v>
      </c>
      <c r="I131" s="24">
        <f t="shared" ref="I131:K131" si="58">I132+I133</f>
        <v>0</v>
      </c>
      <c r="J131" s="24">
        <f t="shared" si="58"/>
        <v>0</v>
      </c>
      <c r="K131" s="24">
        <f t="shared" si="58"/>
        <v>0</v>
      </c>
      <c r="L131" s="24">
        <f t="shared" ref="L131" si="59">L132+L133</f>
        <v>0</v>
      </c>
      <c r="M131" s="5"/>
      <c r="O131" s="54"/>
      <c r="P131" s="26"/>
    </row>
    <row r="132" spans="2:17" ht="15.75" x14ac:dyDescent="0.25">
      <c r="B132" s="5"/>
      <c r="C132" s="5"/>
      <c r="D132" s="5"/>
      <c r="E132" s="8" t="s">
        <v>28</v>
      </c>
      <c r="F132" s="23">
        <v>672</v>
      </c>
      <c r="G132" s="23"/>
      <c r="H132" s="23"/>
      <c r="I132" s="23"/>
      <c r="J132" s="25"/>
      <c r="K132" s="25"/>
      <c r="L132" s="25"/>
      <c r="M132" s="5"/>
      <c r="O132" s="54"/>
      <c r="P132" s="26"/>
    </row>
    <row r="133" spans="2:17" ht="15.75" x14ac:dyDescent="0.25">
      <c r="B133" s="5"/>
      <c r="C133" s="5"/>
      <c r="D133" s="5"/>
      <c r="E133" s="8" t="s">
        <v>29</v>
      </c>
      <c r="F133" s="74">
        <v>0</v>
      </c>
      <c r="G133" s="23">
        <v>0</v>
      </c>
      <c r="H133" s="23">
        <v>0</v>
      </c>
      <c r="I133" s="23">
        <v>0</v>
      </c>
      <c r="J133" s="23">
        <v>0</v>
      </c>
      <c r="K133" s="23">
        <v>0</v>
      </c>
      <c r="L133" s="23">
        <v>0</v>
      </c>
      <c r="M133" s="5"/>
      <c r="O133" s="54"/>
      <c r="P133" s="26"/>
    </row>
    <row r="134" spans="2:17" ht="63.75" customHeight="1" x14ac:dyDescent="0.25">
      <c r="B134" s="10" t="s">
        <v>31</v>
      </c>
      <c r="C134" s="81" t="s">
        <v>31</v>
      </c>
      <c r="D134" s="82"/>
      <c r="E134" s="133" t="s">
        <v>232</v>
      </c>
      <c r="F134" s="134"/>
      <c r="G134" s="134"/>
      <c r="H134" s="134"/>
      <c r="I134" s="134"/>
      <c r="J134" s="134"/>
      <c r="K134" s="134"/>
      <c r="L134" s="135"/>
      <c r="M134" s="29" t="s">
        <v>202</v>
      </c>
      <c r="O134" s="54"/>
      <c r="P134" s="26"/>
    </row>
    <row r="135" spans="2:17" ht="15.75" x14ac:dyDescent="0.25">
      <c r="B135" s="5"/>
      <c r="C135" s="83"/>
      <c r="D135" s="83"/>
      <c r="E135" s="83" t="s">
        <v>23</v>
      </c>
      <c r="F135" s="25">
        <f t="shared" ref="F135:L138" si="60">F143+F151+F159+F167+F175+F183+F191+F199+F207+F215+F223</f>
        <v>4751982.8999999994</v>
      </c>
      <c r="G135" s="25">
        <f t="shared" ref="G135:L135" si="61">G143+G151+G159+G167+G175+G183+G191+G199+G207+G215+G223</f>
        <v>615589.20000000007</v>
      </c>
      <c r="H135" s="25">
        <f t="shared" si="61"/>
        <v>615589.20000000007</v>
      </c>
      <c r="I135" s="25">
        <f t="shared" si="61"/>
        <v>615589.20000000007</v>
      </c>
      <c r="J135" s="25">
        <f t="shared" si="61"/>
        <v>1231255.8999999999</v>
      </c>
      <c r="K135" s="25">
        <f t="shared" si="61"/>
        <v>1846883.9</v>
      </c>
      <c r="L135" s="25">
        <f t="shared" si="61"/>
        <v>2462511.9</v>
      </c>
      <c r="M135" s="5"/>
      <c r="O135" s="54"/>
      <c r="P135" s="26"/>
    </row>
    <row r="136" spans="2:17" ht="31.5" x14ac:dyDescent="0.25">
      <c r="B136" s="5"/>
      <c r="C136" s="83"/>
      <c r="D136" s="83"/>
      <c r="E136" s="72" t="s">
        <v>24</v>
      </c>
      <c r="F136" s="25">
        <f t="shared" si="60"/>
        <v>939923.79999999993</v>
      </c>
      <c r="G136" s="25">
        <f t="shared" si="60"/>
        <v>673842.1</v>
      </c>
      <c r="H136" s="25">
        <f t="shared" si="60"/>
        <v>619926.30000000005</v>
      </c>
      <c r="I136" s="25">
        <f t="shared" si="60"/>
        <v>653479.4</v>
      </c>
      <c r="J136" s="25">
        <f t="shared" si="60"/>
        <v>679978.1</v>
      </c>
      <c r="K136" s="25">
        <f t="shared" si="60"/>
        <v>720776.8</v>
      </c>
      <c r="L136" s="25">
        <f t="shared" si="60"/>
        <v>764023.3</v>
      </c>
      <c r="M136" s="5"/>
      <c r="O136" s="54"/>
      <c r="P136" s="26"/>
    </row>
    <row r="137" spans="2:17" ht="31.5" x14ac:dyDescent="0.25">
      <c r="B137" s="5"/>
      <c r="C137" s="83"/>
      <c r="D137" s="83"/>
      <c r="E137" s="72" t="s">
        <v>25</v>
      </c>
      <c r="F137" s="25">
        <f t="shared" si="60"/>
        <v>0</v>
      </c>
      <c r="G137" s="25">
        <f t="shared" si="60"/>
        <v>0</v>
      </c>
      <c r="H137" s="25">
        <f t="shared" si="60"/>
        <v>0</v>
      </c>
      <c r="I137" s="25">
        <f t="shared" si="60"/>
        <v>0</v>
      </c>
      <c r="J137" s="25">
        <f t="shared" si="60"/>
        <v>0</v>
      </c>
      <c r="K137" s="25">
        <f t="shared" si="60"/>
        <v>0</v>
      </c>
      <c r="L137" s="25">
        <f t="shared" si="60"/>
        <v>0</v>
      </c>
      <c r="M137" s="5"/>
      <c r="O137" s="54"/>
      <c r="P137" s="26"/>
    </row>
    <row r="138" spans="2:17" ht="15.75" x14ac:dyDescent="0.25">
      <c r="B138" s="5"/>
      <c r="C138" s="83"/>
      <c r="D138" s="83"/>
      <c r="E138" s="83" t="s">
        <v>26</v>
      </c>
      <c r="F138" s="25">
        <f t="shared" si="60"/>
        <v>2568648.5999999996</v>
      </c>
      <c r="G138" s="25">
        <f t="shared" si="60"/>
        <v>2991855.9</v>
      </c>
      <c r="H138" s="25">
        <f t="shared" si="60"/>
        <v>3084499.1</v>
      </c>
      <c r="I138" s="25">
        <f t="shared" si="60"/>
        <v>3618718.6</v>
      </c>
      <c r="J138" s="25">
        <f t="shared" si="60"/>
        <v>3797165.9000000004</v>
      </c>
      <c r="K138" s="25">
        <f t="shared" si="60"/>
        <v>3970568.3</v>
      </c>
      <c r="L138" s="25">
        <f t="shared" si="60"/>
        <v>4144192.9999999995</v>
      </c>
      <c r="M138" s="5"/>
      <c r="O138" s="54"/>
      <c r="P138" s="26"/>
    </row>
    <row r="139" spans="2:17" ht="47.25" x14ac:dyDescent="0.25">
      <c r="B139" s="5"/>
      <c r="C139" s="83"/>
      <c r="D139" s="83"/>
      <c r="E139" s="72" t="s">
        <v>27</v>
      </c>
      <c r="F139" s="84">
        <f>F140+F141</f>
        <v>8260555.2999999989</v>
      </c>
      <c r="G139" s="84">
        <f t="shared" ref="G139:L139" si="62">G140+G141</f>
        <v>4281287.2</v>
      </c>
      <c r="H139" s="84">
        <f t="shared" si="62"/>
        <v>4320014.6000000006</v>
      </c>
      <c r="I139" s="84">
        <f t="shared" si="62"/>
        <v>4887787.2</v>
      </c>
      <c r="J139" s="84">
        <f t="shared" si="62"/>
        <v>5708399.9000000004</v>
      </c>
      <c r="K139" s="84">
        <f>K140+K141</f>
        <v>6538229</v>
      </c>
      <c r="L139" s="84">
        <f t="shared" si="62"/>
        <v>7370728.1999999993</v>
      </c>
      <c r="M139" s="5"/>
      <c r="O139" s="54"/>
      <c r="P139" s="26"/>
    </row>
    <row r="140" spans="2:17" ht="15.75" x14ac:dyDescent="0.25">
      <c r="B140" s="5"/>
      <c r="C140" s="83"/>
      <c r="D140" s="83"/>
      <c r="E140" s="85" t="s">
        <v>28</v>
      </c>
      <c r="F140" s="25">
        <f>F135</f>
        <v>4751982.8999999994</v>
      </c>
      <c r="G140" s="25">
        <f t="shared" ref="G140:L140" si="63">G148+G156+G164+G172+G180+G188+G196+G204+G212+G220+G228</f>
        <v>615589.20000000007</v>
      </c>
      <c r="H140" s="25">
        <f t="shared" si="63"/>
        <v>615589.20000000007</v>
      </c>
      <c r="I140" s="25">
        <f t="shared" si="63"/>
        <v>615589.20000000007</v>
      </c>
      <c r="J140" s="25">
        <f t="shared" ref="J140" si="64">J148+J156+J164+J172+J180+J188+J196+J204+J212+J220+J228</f>
        <v>1231255.8999999999</v>
      </c>
      <c r="K140" s="25">
        <f>K148+K156+K164+K172+K180+K188+K196+K204+K212+K220+K228</f>
        <v>1846883.9</v>
      </c>
      <c r="L140" s="25">
        <f t="shared" si="63"/>
        <v>2462511.9</v>
      </c>
      <c r="M140" s="5"/>
      <c r="O140" s="54"/>
      <c r="P140" s="26"/>
      <c r="Q140" s="26"/>
    </row>
    <row r="141" spans="2:17" ht="15.75" x14ac:dyDescent="0.25">
      <c r="B141" s="5"/>
      <c r="C141" s="83"/>
      <c r="D141" s="83"/>
      <c r="E141" s="85" t="s">
        <v>29</v>
      </c>
      <c r="F141" s="25">
        <f>F138+F136</f>
        <v>3508572.3999999994</v>
      </c>
      <c r="G141" s="25">
        <f t="shared" ref="G141:L141" si="65">G138+G136</f>
        <v>3665698</v>
      </c>
      <c r="H141" s="25">
        <f t="shared" si="65"/>
        <v>3704425.4000000004</v>
      </c>
      <c r="I141" s="25">
        <f t="shared" si="65"/>
        <v>4272198</v>
      </c>
      <c r="J141" s="25">
        <f t="shared" si="65"/>
        <v>4477144</v>
      </c>
      <c r="K141" s="25">
        <f t="shared" si="65"/>
        <v>4691345.0999999996</v>
      </c>
      <c r="L141" s="25">
        <f t="shared" si="65"/>
        <v>4908216.3</v>
      </c>
      <c r="M141" s="5"/>
      <c r="O141" s="54"/>
      <c r="P141" s="26"/>
    </row>
    <row r="142" spans="2:17" ht="36" customHeight="1" x14ac:dyDescent="0.25">
      <c r="B142" s="5"/>
      <c r="C142" s="5"/>
      <c r="D142" s="5"/>
      <c r="E142" s="136" t="s">
        <v>150</v>
      </c>
      <c r="F142" s="137"/>
      <c r="G142" s="137"/>
      <c r="H142" s="137"/>
      <c r="I142" s="137"/>
      <c r="J142" s="137"/>
      <c r="K142" s="137"/>
      <c r="L142" s="138"/>
      <c r="M142" s="29" t="s">
        <v>203</v>
      </c>
      <c r="O142" s="54"/>
      <c r="P142" s="26"/>
    </row>
    <row r="143" spans="2:17" ht="15.75" x14ac:dyDescent="0.25">
      <c r="B143" s="5"/>
      <c r="C143" s="5"/>
      <c r="D143" s="5"/>
      <c r="E143" s="5" t="s">
        <v>23</v>
      </c>
      <c r="F143" s="23">
        <f>F148</f>
        <v>4114507.1</v>
      </c>
      <c r="G143" s="23">
        <f>G148</f>
        <v>591024</v>
      </c>
      <c r="H143" s="23">
        <f t="shared" ref="H143:L143" si="66">H148</f>
        <v>591024</v>
      </c>
      <c r="I143" s="23">
        <f t="shared" si="66"/>
        <v>591024</v>
      </c>
      <c r="J143" s="23">
        <f t="shared" si="66"/>
        <v>1182122.3999999999</v>
      </c>
      <c r="K143" s="23">
        <f t="shared" si="66"/>
        <v>1773183.6</v>
      </c>
      <c r="L143" s="23">
        <f t="shared" si="66"/>
        <v>2364244.7999999998</v>
      </c>
      <c r="M143" s="5"/>
      <c r="O143" s="54"/>
      <c r="P143" s="26"/>
    </row>
    <row r="144" spans="2:17" ht="31.5" x14ac:dyDescent="0.25">
      <c r="B144" s="5"/>
      <c r="C144" s="5"/>
      <c r="D144" s="5"/>
      <c r="E144" s="9" t="s">
        <v>24</v>
      </c>
      <c r="F144" s="5"/>
      <c r="G144" s="5"/>
      <c r="H144" s="5"/>
      <c r="I144" s="5"/>
      <c r="J144" s="5"/>
      <c r="K144" s="5"/>
      <c r="L144" s="5"/>
      <c r="M144" s="5"/>
      <c r="O144" s="54"/>
      <c r="P144" s="26"/>
    </row>
    <row r="145" spans="2:16" ht="31.5" x14ac:dyDescent="0.25">
      <c r="B145" s="5"/>
      <c r="C145" s="5"/>
      <c r="D145" s="5"/>
      <c r="E145" s="9" t="s">
        <v>25</v>
      </c>
      <c r="F145" s="5"/>
      <c r="G145" s="5"/>
      <c r="H145" s="5"/>
      <c r="I145" s="5"/>
      <c r="J145" s="5"/>
      <c r="K145" s="5"/>
      <c r="L145" s="5"/>
      <c r="M145" s="5"/>
      <c r="O145" s="54"/>
      <c r="P145" s="26"/>
    </row>
    <row r="146" spans="2:16" ht="15.75" x14ac:dyDescent="0.25">
      <c r="B146" s="5"/>
      <c r="C146" s="5"/>
      <c r="D146" s="5"/>
      <c r="E146" s="5" t="s">
        <v>26</v>
      </c>
      <c r="F146" s="23">
        <f>F149</f>
        <v>2215503.7999999998</v>
      </c>
      <c r="G146" s="23">
        <f>G149</f>
        <v>2872465.8</v>
      </c>
      <c r="H146" s="23">
        <f t="shared" ref="H146:L146" si="67">H149</f>
        <v>2997031.4</v>
      </c>
      <c r="I146" s="23">
        <f t="shared" si="67"/>
        <v>3521311.3000000003</v>
      </c>
      <c r="J146" s="23">
        <f t="shared" si="67"/>
        <v>3687785.6</v>
      </c>
      <c r="K146" s="23">
        <f t="shared" si="67"/>
        <v>3856193</v>
      </c>
      <c r="L146" s="23">
        <f t="shared" si="67"/>
        <v>4024816.3</v>
      </c>
      <c r="M146" s="5"/>
      <c r="O146" s="54"/>
      <c r="P146" s="26"/>
    </row>
    <row r="147" spans="2:16" ht="110.25" x14ac:dyDescent="0.25">
      <c r="B147" s="5"/>
      <c r="C147" s="5"/>
      <c r="D147" s="5"/>
      <c r="E147" s="9" t="s">
        <v>151</v>
      </c>
      <c r="F147" s="24">
        <f>F148+F149</f>
        <v>6330010.9000000004</v>
      </c>
      <c r="G147" s="24">
        <f>G148+G149</f>
        <v>3463489.8</v>
      </c>
      <c r="H147" s="24">
        <f t="shared" ref="H147:L147" si="68">H148+H149</f>
        <v>3588055.4</v>
      </c>
      <c r="I147" s="24">
        <f t="shared" si="68"/>
        <v>4112335.3000000003</v>
      </c>
      <c r="J147" s="24">
        <f t="shared" si="68"/>
        <v>4869908</v>
      </c>
      <c r="K147" s="24">
        <f t="shared" si="68"/>
        <v>5629376.5999999996</v>
      </c>
      <c r="L147" s="24">
        <f t="shared" si="68"/>
        <v>6389061.0999999996</v>
      </c>
      <c r="M147" s="5"/>
      <c r="O147" s="54"/>
      <c r="P147" s="26"/>
    </row>
    <row r="148" spans="2:16" ht="15.75" x14ac:dyDescent="0.25">
      <c r="B148" s="5"/>
      <c r="C148" s="5"/>
      <c r="D148" s="5"/>
      <c r="E148" s="8" t="s">
        <v>28</v>
      </c>
      <c r="F148" s="74">
        <v>4114507.1</v>
      </c>
      <c r="G148" s="23">
        <v>591024</v>
      </c>
      <c r="H148" s="23">
        <v>591024</v>
      </c>
      <c r="I148" s="23">
        <v>591024</v>
      </c>
      <c r="J148" s="25">
        <v>1182122.3999999999</v>
      </c>
      <c r="K148" s="25">
        <v>1773183.6</v>
      </c>
      <c r="L148" s="25">
        <v>2364244.7999999998</v>
      </c>
      <c r="M148" s="5"/>
      <c r="O148" s="54"/>
      <c r="P148" s="26"/>
    </row>
    <row r="149" spans="2:16" ht="15.75" x14ac:dyDescent="0.25">
      <c r="B149" s="5"/>
      <c r="C149" s="5"/>
      <c r="D149" s="5"/>
      <c r="E149" s="8" t="s">
        <v>29</v>
      </c>
      <c r="F149" s="74">
        <v>2215503.7999999998</v>
      </c>
      <c r="G149" s="23">
        <v>2872465.8</v>
      </c>
      <c r="H149" s="23">
        <v>2997031.4</v>
      </c>
      <c r="I149" s="23">
        <v>3521311.3000000003</v>
      </c>
      <c r="J149" s="25">
        <v>3687785.6</v>
      </c>
      <c r="K149" s="25">
        <v>3856193</v>
      </c>
      <c r="L149" s="25">
        <v>4024816.3</v>
      </c>
      <c r="M149" s="5"/>
      <c r="O149" s="54"/>
      <c r="P149" s="26"/>
    </row>
    <row r="150" spans="2:16" ht="30" customHeight="1" x14ac:dyDescent="0.25">
      <c r="B150" s="5"/>
      <c r="C150" s="5"/>
      <c r="D150" s="5"/>
      <c r="E150" s="136" t="s">
        <v>152</v>
      </c>
      <c r="F150" s="137"/>
      <c r="G150" s="137"/>
      <c r="H150" s="137"/>
      <c r="I150" s="137"/>
      <c r="J150" s="137"/>
      <c r="K150" s="137"/>
      <c r="L150" s="138"/>
      <c r="M150" s="29" t="s">
        <v>203</v>
      </c>
      <c r="O150" s="54"/>
      <c r="P150" s="26"/>
    </row>
    <row r="151" spans="2:16" ht="15.75" x14ac:dyDescent="0.25">
      <c r="B151" s="5"/>
      <c r="C151" s="5"/>
      <c r="D151" s="5"/>
      <c r="E151" s="5" t="s">
        <v>23</v>
      </c>
      <c r="F151" s="23">
        <f>F156</f>
        <v>229041</v>
      </c>
      <c r="G151" s="23">
        <f>G156</f>
        <v>2639.3</v>
      </c>
      <c r="H151" s="23">
        <f t="shared" ref="H151:L151" si="69">H156</f>
        <v>2639.3</v>
      </c>
      <c r="I151" s="23">
        <f t="shared" si="69"/>
        <v>2639.3</v>
      </c>
      <c r="J151" s="23">
        <f t="shared" si="69"/>
        <v>5278.9</v>
      </c>
      <c r="K151" s="23">
        <f t="shared" si="69"/>
        <v>7918.4</v>
      </c>
      <c r="L151" s="23">
        <f t="shared" si="69"/>
        <v>10557.9</v>
      </c>
      <c r="M151" s="5"/>
      <c r="O151" s="54"/>
      <c r="P151" s="26"/>
    </row>
    <row r="152" spans="2:16" ht="31.5" x14ac:dyDescent="0.25">
      <c r="B152" s="5"/>
      <c r="C152" s="5"/>
      <c r="D152" s="5"/>
      <c r="E152" s="9" t="s">
        <v>24</v>
      </c>
      <c r="F152" s="5"/>
      <c r="G152" s="5"/>
      <c r="H152" s="5"/>
      <c r="I152" s="5"/>
      <c r="J152" s="5"/>
      <c r="K152" s="5"/>
      <c r="L152" s="5"/>
      <c r="M152" s="5"/>
      <c r="O152" s="54"/>
      <c r="P152" s="26"/>
    </row>
    <row r="153" spans="2:16" ht="31.5" x14ac:dyDescent="0.25">
      <c r="B153" s="5"/>
      <c r="C153" s="5"/>
      <c r="D153" s="5"/>
      <c r="E153" s="9" t="s">
        <v>25</v>
      </c>
      <c r="F153" s="5"/>
      <c r="G153" s="5"/>
      <c r="H153" s="5"/>
      <c r="I153" s="5"/>
      <c r="J153" s="5"/>
      <c r="K153" s="5"/>
      <c r="L153" s="5"/>
      <c r="M153" s="5"/>
      <c r="O153" s="54"/>
      <c r="P153" s="26"/>
    </row>
    <row r="154" spans="2:16" ht="15.75" x14ac:dyDescent="0.25">
      <c r="B154" s="5"/>
      <c r="C154" s="5"/>
      <c r="D154" s="5"/>
      <c r="E154" s="5" t="s">
        <v>26</v>
      </c>
      <c r="F154" s="23">
        <f>F157</f>
        <v>123329.8</v>
      </c>
      <c r="G154" s="23">
        <f>G157</f>
        <v>12827.3</v>
      </c>
      <c r="H154" s="23">
        <f t="shared" ref="H154:L154" si="70">H157</f>
        <v>14583.600000000002</v>
      </c>
      <c r="I154" s="23">
        <f t="shared" si="70"/>
        <v>16708.300000000003</v>
      </c>
      <c r="J154" s="23">
        <f t="shared" si="70"/>
        <v>17350.2</v>
      </c>
      <c r="K154" s="23">
        <f t="shared" si="70"/>
        <v>18142.599999999999</v>
      </c>
      <c r="L154" s="23">
        <f t="shared" si="70"/>
        <v>18935.8</v>
      </c>
      <c r="M154" s="5"/>
      <c r="O154" s="54"/>
      <c r="P154" s="26"/>
    </row>
    <row r="155" spans="2:16" ht="92.25" customHeight="1" x14ac:dyDescent="0.25">
      <c r="B155" s="5"/>
      <c r="C155" s="5"/>
      <c r="D155" s="5"/>
      <c r="E155" s="9" t="s">
        <v>153</v>
      </c>
      <c r="F155" s="24">
        <f>F156+F157</f>
        <v>352370.8</v>
      </c>
      <c r="G155" s="24">
        <f t="shared" ref="G155:L155" si="71">G156+G157</f>
        <v>15466.599999999999</v>
      </c>
      <c r="H155" s="24">
        <f t="shared" si="71"/>
        <v>17222.900000000001</v>
      </c>
      <c r="I155" s="24">
        <f t="shared" si="71"/>
        <v>19347.600000000002</v>
      </c>
      <c r="J155" s="24">
        <f t="shared" si="71"/>
        <v>22629.1</v>
      </c>
      <c r="K155" s="24">
        <f t="shared" si="71"/>
        <v>26061</v>
      </c>
      <c r="L155" s="24">
        <f t="shared" si="71"/>
        <v>29493.699999999997</v>
      </c>
      <c r="M155" s="5"/>
      <c r="O155" s="54"/>
      <c r="P155" s="26"/>
    </row>
    <row r="156" spans="2:16" ht="15.75" x14ac:dyDescent="0.25">
      <c r="B156" s="5"/>
      <c r="C156" s="5"/>
      <c r="D156" s="5"/>
      <c r="E156" s="8" t="s">
        <v>28</v>
      </c>
      <c r="F156" s="23">
        <v>229041</v>
      </c>
      <c r="G156" s="23">
        <v>2639.3</v>
      </c>
      <c r="H156" s="23">
        <v>2639.3</v>
      </c>
      <c r="I156" s="23">
        <v>2639.3</v>
      </c>
      <c r="J156" s="25">
        <v>5278.9</v>
      </c>
      <c r="K156" s="25">
        <v>7918.4</v>
      </c>
      <c r="L156" s="25">
        <v>10557.9</v>
      </c>
      <c r="M156" s="5"/>
      <c r="O156" s="54"/>
      <c r="P156" s="26"/>
    </row>
    <row r="157" spans="2:16" ht="15.75" x14ac:dyDescent="0.25">
      <c r="B157" s="5"/>
      <c r="C157" s="5"/>
      <c r="D157" s="5"/>
      <c r="E157" s="8" t="s">
        <v>29</v>
      </c>
      <c r="F157" s="74">
        <v>123329.8</v>
      </c>
      <c r="G157" s="23">
        <v>12827.3</v>
      </c>
      <c r="H157" s="23">
        <v>14583.600000000002</v>
      </c>
      <c r="I157" s="23">
        <v>16708.300000000003</v>
      </c>
      <c r="J157" s="25">
        <v>17350.2</v>
      </c>
      <c r="K157" s="25">
        <v>18142.599999999999</v>
      </c>
      <c r="L157" s="25">
        <v>18935.8</v>
      </c>
      <c r="M157" s="5"/>
      <c r="O157" s="54"/>
      <c r="P157" s="26"/>
    </row>
    <row r="158" spans="2:16" ht="33.75" customHeight="1" x14ac:dyDescent="0.25">
      <c r="B158" s="5"/>
      <c r="C158" s="5"/>
      <c r="D158" s="5"/>
      <c r="E158" s="136" t="s">
        <v>154</v>
      </c>
      <c r="F158" s="137"/>
      <c r="G158" s="137"/>
      <c r="H158" s="137"/>
      <c r="I158" s="137"/>
      <c r="J158" s="137"/>
      <c r="K158" s="137"/>
      <c r="L158" s="138"/>
      <c r="M158" s="29" t="s">
        <v>203</v>
      </c>
      <c r="O158" s="54"/>
      <c r="P158" s="26"/>
    </row>
    <row r="159" spans="2:16" ht="15.75" x14ac:dyDescent="0.25">
      <c r="B159" s="5"/>
      <c r="C159" s="5"/>
      <c r="D159" s="5"/>
      <c r="E159" s="5" t="s">
        <v>23</v>
      </c>
      <c r="F159" s="23">
        <f>F164</f>
        <v>202269.7</v>
      </c>
      <c r="G159" s="23">
        <f>G164</f>
        <v>7751.9</v>
      </c>
      <c r="H159" s="23">
        <f t="shared" ref="H159:L159" si="72">H164</f>
        <v>7751.9</v>
      </c>
      <c r="I159" s="23">
        <f t="shared" si="72"/>
        <v>7751.9</v>
      </c>
      <c r="J159" s="23">
        <f t="shared" si="72"/>
        <v>15504.8</v>
      </c>
      <c r="K159" s="23">
        <f t="shared" si="72"/>
        <v>23257.200000000001</v>
      </c>
      <c r="L159" s="23">
        <f t="shared" si="72"/>
        <v>31009.599999999999</v>
      </c>
      <c r="M159" s="5"/>
      <c r="O159" s="54"/>
      <c r="P159" s="26"/>
    </row>
    <row r="160" spans="2:16" ht="31.5" x14ac:dyDescent="0.25">
      <c r="B160" s="5"/>
      <c r="C160" s="5"/>
      <c r="D160" s="5"/>
      <c r="E160" s="9" t="s">
        <v>24</v>
      </c>
      <c r="F160" s="5"/>
      <c r="G160" s="5"/>
      <c r="H160" s="5"/>
      <c r="I160" s="5"/>
      <c r="J160" s="5"/>
      <c r="K160" s="5"/>
      <c r="L160" s="5"/>
      <c r="M160" s="5"/>
      <c r="O160" s="54"/>
      <c r="P160" s="26"/>
    </row>
    <row r="161" spans="2:16" ht="31.5" x14ac:dyDescent="0.25">
      <c r="B161" s="5"/>
      <c r="C161" s="5"/>
      <c r="D161" s="5"/>
      <c r="E161" s="9" t="s">
        <v>25</v>
      </c>
      <c r="F161" s="5"/>
      <c r="G161" s="5"/>
      <c r="H161" s="5"/>
      <c r="I161" s="5"/>
      <c r="J161" s="5"/>
      <c r="K161" s="5"/>
      <c r="L161" s="5"/>
      <c r="M161" s="5"/>
      <c r="O161" s="54"/>
      <c r="P161" s="26"/>
    </row>
    <row r="162" spans="2:16" ht="15.75" x14ac:dyDescent="0.25">
      <c r="B162" s="5"/>
      <c r="C162" s="5"/>
      <c r="D162" s="5"/>
      <c r="E162" s="5" t="s">
        <v>26</v>
      </c>
      <c r="F162" s="23">
        <f>F165</f>
        <v>108914.4</v>
      </c>
      <c r="G162" s="23">
        <f>G165</f>
        <v>37675.199999999997</v>
      </c>
      <c r="H162" s="23">
        <f t="shared" ref="H162:L162" si="73">H165</f>
        <v>51985.1</v>
      </c>
      <c r="I162" s="23">
        <f t="shared" si="73"/>
        <v>56698.299999999996</v>
      </c>
      <c r="J162" s="23">
        <f t="shared" si="73"/>
        <v>57796.5</v>
      </c>
      <c r="K162" s="23">
        <f t="shared" si="73"/>
        <v>60435.8</v>
      </c>
      <c r="L162" s="23">
        <f t="shared" si="73"/>
        <v>63078.6</v>
      </c>
      <c r="M162" s="5"/>
      <c r="O162" s="54"/>
      <c r="P162" s="26"/>
    </row>
    <row r="163" spans="2:16" ht="94.5" x14ac:dyDescent="0.25">
      <c r="B163" s="5"/>
      <c r="C163" s="5"/>
      <c r="D163" s="5"/>
      <c r="E163" s="9" t="s">
        <v>155</v>
      </c>
      <c r="F163" s="24">
        <f>F164+F165</f>
        <v>311184.09999999998</v>
      </c>
      <c r="G163" s="24">
        <f t="shared" ref="G163:L163" si="74">G164+G165</f>
        <v>45427.1</v>
      </c>
      <c r="H163" s="24">
        <f t="shared" si="74"/>
        <v>59737</v>
      </c>
      <c r="I163" s="24">
        <f t="shared" si="74"/>
        <v>64450.2</v>
      </c>
      <c r="J163" s="24">
        <f t="shared" si="74"/>
        <v>73301.3</v>
      </c>
      <c r="K163" s="24">
        <f t="shared" si="74"/>
        <v>83693</v>
      </c>
      <c r="L163" s="24">
        <f t="shared" si="74"/>
        <v>94088.2</v>
      </c>
      <c r="M163" s="5"/>
      <c r="O163" s="54"/>
      <c r="P163" s="26"/>
    </row>
    <row r="164" spans="2:16" ht="15.75" x14ac:dyDescent="0.25">
      <c r="B164" s="5"/>
      <c r="C164" s="5"/>
      <c r="D164" s="5"/>
      <c r="E164" s="8" t="s">
        <v>28</v>
      </c>
      <c r="F164" s="23">
        <v>202269.7</v>
      </c>
      <c r="G164" s="23">
        <v>7751.9</v>
      </c>
      <c r="H164" s="23">
        <v>7751.9</v>
      </c>
      <c r="I164" s="23">
        <v>7751.9</v>
      </c>
      <c r="J164" s="25">
        <v>15504.8</v>
      </c>
      <c r="K164" s="25">
        <v>23257.200000000001</v>
      </c>
      <c r="L164" s="25">
        <v>31009.599999999999</v>
      </c>
      <c r="M164" s="5"/>
      <c r="O164" s="54"/>
      <c r="P164" s="26"/>
    </row>
    <row r="165" spans="2:16" ht="15.75" x14ac:dyDescent="0.25">
      <c r="B165" s="5"/>
      <c r="C165" s="5"/>
      <c r="D165" s="5"/>
      <c r="E165" s="8" t="s">
        <v>29</v>
      </c>
      <c r="F165" s="74">
        <v>108914.4</v>
      </c>
      <c r="G165" s="23">
        <v>37675.199999999997</v>
      </c>
      <c r="H165" s="23">
        <v>51985.1</v>
      </c>
      <c r="I165" s="23">
        <v>56698.299999999996</v>
      </c>
      <c r="J165" s="25">
        <v>57796.5</v>
      </c>
      <c r="K165" s="25">
        <v>60435.8</v>
      </c>
      <c r="L165" s="25">
        <v>63078.6</v>
      </c>
      <c r="M165" s="5"/>
      <c r="O165" s="54"/>
      <c r="P165" s="26"/>
    </row>
    <row r="166" spans="2:16" ht="34.5" customHeight="1" x14ac:dyDescent="0.25">
      <c r="B166" s="5"/>
      <c r="C166" s="5"/>
      <c r="D166" s="5"/>
      <c r="E166" s="136" t="s">
        <v>156</v>
      </c>
      <c r="F166" s="137"/>
      <c r="G166" s="137"/>
      <c r="H166" s="137"/>
      <c r="I166" s="137"/>
      <c r="J166" s="137"/>
      <c r="K166" s="137"/>
      <c r="L166" s="138"/>
      <c r="M166" s="29" t="s">
        <v>203</v>
      </c>
      <c r="O166" s="54"/>
      <c r="P166" s="26"/>
    </row>
    <row r="167" spans="2:16" ht="15.75" x14ac:dyDescent="0.25">
      <c r="B167" s="5"/>
      <c r="C167" s="5"/>
      <c r="D167" s="5"/>
      <c r="E167" s="5" t="s">
        <v>23</v>
      </c>
      <c r="F167" s="23">
        <f>F172</f>
        <v>39374.1</v>
      </c>
      <c r="G167" s="23"/>
      <c r="H167" s="23"/>
      <c r="I167" s="25"/>
      <c r="J167" s="25"/>
      <c r="K167" s="25"/>
      <c r="L167" s="25"/>
      <c r="M167" s="5"/>
      <c r="O167" s="54"/>
      <c r="P167" s="26"/>
    </row>
    <row r="168" spans="2:16" ht="31.5" x14ac:dyDescent="0.25">
      <c r="B168" s="5"/>
      <c r="C168" s="5"/>
      <c r="D168" s="5"/>
      <c r="E168" s="9" t="s">
        <v>24</v>
      </c>
      <c r="F168" s="23"/>
      <c r="G168" s="5"/>
      <c r="H168" s="5"/>
      <c r="I168" s="5"/>
      <c r="J168" s="5"/>
      <c r="K168" s="5"/>
      <c r="L168" s="5"/>
      <c r="M168" s="5"/>
      <c r="O168" s="54"/>
      <c r="P168" s="26"/>
    </row>
    <row r="169" spans="2:16" ht="31.5" x14ac:dyDescent="0.25">
      <c r="B169" s="5"/>
      <c r="C169" s="5"/>
      <c r="D169" s="5"/>
      <c r="E169" s="9" t="s">
        <v>25</v>
      </c>
      <c r="F169" s="5"/>
      <c r="G169" s="5"/>
      <c r="H169" s="5"/>
      <c r="I169" s="5"/>
      <c r="J169" s="5"/>
      <c r="K169" s="5"/>
      <c r="L169" s="5"/>
      <c r="M169" s="5"/>
      <c r="O169" s="54"/>
      <c r="P169" s="26"/>
    </row>
    <row r="170" spans="2:16" ht="15.75" x14ac:dyDescent="0.25">
      <c r="B170" s="5"/>
      <c r="C170" s="5"/>
      <c r="D170" s="5"/>
      <c r="E170" s="5" t="s">
        <v>26</v>
      </c>
      <c r="F170" s="23">
        <f>F173</f>
        <v>21201.4</v>
      </c>
      <c r="G170" s="23"/>
      <c r="H170" s="23"/>
      <c r="I170" s="23"/>
      <c r="J170" s="23"/>
      <c r="K170" s="23"/>
      <c r="L170" s="23"/>
      <c r="M170" s="5"/>
      <c r="O170" s="54"/>
      <c r="P170" s="26"/>
    </row>
    <row r="171" spans="2:16" ht="78.75" x14ac:dyDescent="0.25">
      <c r="B171" s="5"/>
      <c r="C171" s="5"/>
      <c r="D171" s="5"/>
      <c r="E171" s="9" t="s">
        <v>157</v>
      </c>
      <c r="F171" s="24">
        <f>F172+F173</f>
        <v>60575.5</v>
      </c>
      <c r="G171" s="24">
        <f t="shared" ref="G171:L171" si="75">G172+G173</f>
        <v>0</v>
      </c>
      <c r="H171" s="24">
        <f t="shared" si="75"/>
        <v>0</v>
      </c>
      <c r="I171" s="24">
        <f t="shared" si="75"/>
        <v>0</v>
      </c>
      <c r="J171" s="24">
        <f t="shared" si="75"/>
        <v>0</v>
      </c>
      <c r="K171" s="24">
        <f t="shared" si="75"/>
        <v>0</v>
      </c>
      <c r="L171" s="24">
        <f t="shared" si="75"/>
        <v>0</v>
      </c>
      <c r="M171" s="5"/>
      <c r="O171" s="54"/>
      <c r="P171" s="26"/>
    </row>
    <row r="172" spans="2:16" ht="15.75" x14ac:dyDescent="0.25">
      <c r="B172" s="5"/>
      <c r="C172" s="5"/>
      <c r="D172" s="5"/>
      <c r="E172" s="8" t="s">
        <v>28</v>
      </c>
      <c r="F172" s="23">
        <v>39374.1</v>
      </c>
      <c r="G172" s="23">
        <f t="shared" ref="G172:L172" si="76">G167</f>
        <v>0</v>
      </c>
      <c r="H172" s="23">
        <f t="shared" si="76"/>
        <v>0</v>
      </c>
      <c r="I172" s="23">
        <f t="shared" si="76"/>
        <v>0</v>
      </c>
      <c r="J172" s="23">
        <f t="shared" si="76"/>
        <v>0</v>
      </c>
      <c r="K172" s="23">
        <f t="shared" si="76"/>
        <v>0</v>
      </c>
      <c r="L172" s="23">
        <f t="shared" si="76"/>
        <v>0</v>
      </c>
      <c r="M172" s="5"/>
      <c r="O172" s="54"/>
      <c r="P172" s="26"/>
    </row>
    <row r="173" spans="2:16" ht="15.75" x14ac:dyDescent="0.25">
      <c r="B173" s="5"/>
      <c r="C173" s="5"/>
      <c r="D173" s="5"/>
      <c r="E173" s="8" t="s">
        <v>29</v>
      </c>
      <c r="F173" s="23">
        <v>21201.4</v>
      </c>
      <c r="G173" s="23"/>
      <c r="H173" s="23"/>
      <c r="I173" s="23"/>
      <c r="J173" s="23"/>
      <c r="K173" s="23"/>
      <c r="L173" s="23"/>
      <c r="M173" s="5"/>
      <c r="O173" s="54"/>
      <c r="P173" s="26"/>
    </row>
    <row r="174" spans="2:16" ht="35.25" customHeight="1" x14ac:dyDescent="0.25">
      <c r="B174" s="5"/>
      <c r="C174" s="5"/>
      <c r="D174" s="5"/>
      <c r="E174" s="136" t="s">
        <v>158</v>
      </c>
      <c r="F174" s="137"/>
      <c r="G174" s="137"/>
      <c r="H174" s="137"/>
      <c r="I174" s="137"/>
      <c r="J174" s="137"/>
      <c r="K174" s="137"/>
      <c r="L174" s="138"/>
      <c r="M174" s="29" t="s">
        <v>203</v>
      </c>
      <c r="O174" s="54"/>
      <c r="P174" s="26"/>
    </row>
    <row r="175" spans="2:16" ht="15.75" x14ac:dyDescent="0.25">
      <c r="B175" s="5"/>
      <c r="C175" s="5"/>
      <c r="D175" s="5"/>
      <c r="E175" s="5" t="s">
        <v>23</v>
      </c>
      <c r="F175" s="23">
        <f>F180</f>
        <v>166791</v>
      </c>
      <c r="G175" s="23">
        <f>G180</f>
        <v>14174</v>
      </c>
      <c r="H175" s="23">
        <f t="shared" ref="H175:L175" si="77">H180</f>
        <v>14174</v>
      </c>
      <c r="I175" s="23">
        <f t="shared" si="77"/>
        <v>14174</v>
      </c>
      <c r="J175" s="23">
        <f t="shared" si="77"/>
        <v>28349.8</v>
      </c>
      <c r="K175" s="23">
        <f t="shared" si="77"/>
        <v>42524.7</v>
      </c>
      <c r="L175" s="23">
        <f t="shared" si="77"/>
        <v>56699.6</v>
      </c>
      <c r="M175" s="5"/>
      <c r="O175" s="54"/>
      <c r="P175" s="26"/>
    </row>
    <row r="176" spans="2:16" ht="31.5" x14ac:dyDescent="0.25">
      <c r="B176" s="5"/>
      <c r="C176" s="5"/>
      <c r="D176" s="5"/>
      <c r="E176" s="9" t="s">
        <v>24</v>
      </c>
      <c r="F176" s="5"/>
      <c r="G176" s="5"/>
      <c r="H176" s="5"/>
      <c r="I176" s="5"/>
      <c r="J176" s="5"/>
      <c r="K176" s="5"/>
      <c r="L176" s="5"/>
      <c r="M176" s="5"/>
      <c r="O176" s="54"/>
      <c r="P176" s="26"/>
    </row>
    <row r="177" spans="2:16" ht="31.5" x14ac:dyDescent="0.25">
      <c r="B177" s="5"/>
      <c r="C177" s="5"/>
      <c r="D177" s="5"/>
      <c r="E177" s="9" t="s">
        <v>25</v>
      </c>
      <c r="F177" s="5"/>
      <c r="G177" s="5"/>
      <c r="H177" s="5"/>
      <c r="I177" s="5"/>
      <c r="J177" s="5"/>
      <c r="K177" s="5"/>
      <c r="L177" s="5"/>
      <c r="M177" s="5"/>
      <c r="O177" s="54"/>
      <c r="P177" s="26"/>
    </row>
    <row r="178" spans="2:16" ht="15.75" x14ac:dyDescent="0.25">
      <c r="B178" s="5"/>
      <c r="C178" s="5"/>
      <c r="D178" s="5"/>
      <c r="E178" s="5" t="s">
        <v>26</v>
      </c>
      <c r="F178" s="23">
        <f>F181</f>
        <v>89810.5</v>
      </c>
      <c r="G178" s="23">
        <f>G181</f>
        <v>68887.600000000006</v>
      </c>
      <c r="H178" s="23">
        <f t="shared" ref="H178:L178" si="78">H181</f>
        <v>20899</v>
      </c>
      <c r="I178" s="23">
        <f t="shared" si="78"/>
        <v>24000.699999999997</v>
      </c>
      <c r="J178" s="23">
        <f t="shared" si="78"/>
        <v>34233.599999999999</v>
      </c>
      <c r="K178" s="23">
        <f t="shared" si="78"/>
        <v>35796.9</v>
      </c>
      <c r="L178" s="23">
        <f t="shared" si="78"/>
        <v>37362.300000000003</v>
      </c>
      <c r="M178" s="5"/>
      <c r="O178" s="54"/>
      <c r="P178" s="26"/>
    </row>
    <row r="179" spans="2:16" ht="78.75" x14ac:dyDescent="0.25">
      <c r="B179" s="5"/>
      <c r="C179" s="5"/>
      <c r="D179" s="5"/>
      <c r="E179" s="9" t="s">
        <v>159</v>
      </c>
      <c r="F179" s="24">
        <f>F180+F181</f>
        <v>256601.5</v>
      </c>
      <c r="G179" s="24">
        <f t="shared" ref="G179:L179" si="79">G180+G181</f>
        <v>83061.600000000006</v>
      </c>
      <c r="H179" s="24">
        <f t="shared" si="79"/>
        <v>35073</v>
      </c>
      <c r="I179" s="24">
        <f t="shared" si="79"/>
        <v>38174.699999999997</v>
      </c>
      <c r="J179" s="24">
        <f t="shared" si="79"/>
        <v>62583.399999999994</v>
      </c>
      <c r="K179" s="24">
        <f t="shared" si="79"/>
        <v>78321.600000000006</v>
      </c>
      <c r="L179" s="24">
        <f t="shared" si="79"/>
        <v>94061.9</v>
      </c>
      <c r="M179" s="5"/>
      <c r="O179" s="54"/>
      <c r="P179" s="26"/>
    </row>
    <row r="180" spans="2:16" ht="15.75" x14ac:dyDescent="0.25">
      <c r="B180" s="5"/>
      <c r="C180" s="5"/>
      <c r="D180" s="5"/>
      <c r="E180" s="8" t="s">
        <v>28</v>
      </c>
      <c r="F180" s="74">
        <v>166791</v>
      </c>
      <c r="G180" s="23">
        <v>14174</v>
      </c>
      <c r="H180" s="23">
        <v>14174</v>
      </c>
      <c r="I180" s="23">
        <v>14174</v>
      </c>
      <c r="J180" s="25">
        <v>28349.8</v>
      </c>
      <c r="K180" s="25">
        <v>42524.7</v>
      </c>
      <c r="L180" s="25">
        <v>56699.6</v>
      </c>
      <c r="M180" s="5"/>
      <c r="O180" s="54"/>
      <c r="P180" s="26"/>
    </row>
    <row r="181" spans="2:16" ht="15.75" x14ac:dyDescent="0.25">
      <c r="B181" s="5"/>
      <c r="C181" s="5"/>
      <c r="D181" s="5"/>
      <c r="E181" s="8" t="s">
        <v>29</v>
      </c>
      <c r="F181" s="74">
        <v>89810.5</v>
      </c>
      <c r="G181" s="23">
        <v>68887.600000000006</v>
      </c>
      <c r="H181" s="23">
        <v>20899</v>
      </c>
      <c r="I181" s="23">
        <v>24000.699999999997</v>
      </c>
      <c r="J181" s="25">
        <v>34233.599999999999</v>
      </c>
      <c r="K181" s="25">
        <v>35796.9</v>
      </c>
      <c r="L181" s="25">
        <v>37362.300000000003</v>
      </c>
      <c r="M181" s="5"/>
      <c r="O181" s="54"/>
      <c r="P181" s="26"/>
    </row>
    <row r="182" spans="2:16" ht="84" customHeight="1" x14ac:dyDescent="0.25">
      <c r="B182" s="5"/>
      <c r="C182" s="5"/>
      <c r="D182" s="5"/>
      <c r="E182" s="136" t="s">
        <v>160</v>
      </c>
      <c r="F182" s="137"/>
      <c r="G182" s="137"/>
      <c r="H182" s="137"/>
      <c r="I182" s="137"/>
      <c r="J182" s="137"/>
      <c r="K182" s="137"/>
      <c r="L182" s="138"/>
      <c r="M182" s="29" t="s">
        <v>198</v>
      </c>
      <c r="O182" s="54"/>
      <c r="P182" s="26"/>
    </row>
    <row r="183" spans="2:16" ht="15.75" x14ac:dyDescent="0.25">
      <c r="B183" s="5"/>
      <c r="C183" s="5"/>
      <c r="D183" s="5"/>
      <c r="E183" s="5" t="s">
        <v>23</v>
      </c>
      <c r="F183" s="25"/>
      <c r="G183" s="25"/>
      <c r="H183" s="25"/>
      <c r="I183" s="23"/>
      <c r="J183" s="23"/>
      <c r="K183" s="23"/>
      <c r="L183" s="25"/>
      <c r="M183" s="5"/>
      <c r="O183" s="54"/>
      <c r="P183" s="26"/>
    </row>
    <row r="184" spans="2:16" ht="31.5" x14ac:dyDescent="0.25">
      <c r="B184" s="5"/>
      <c r="C184" s="5"/>
      <c r="D184" s="5"/>
      <c r="E184" s="9" t="s">
        <v>24</v>
      </c>
      <c r="F184" s="23">
        <v>494815.69999999995</v>
      </c>
      <c r="G184" s="23">
        <v>673842.1</v>
      </c>
      <c r="H184" s="23">
        <v>619926.30000000005</v>
      </c>
      <c r="I184" s="23">
        <v>653479.4</v>
      </c>
      <c r="J184" s="25">
        <v>679978.1</v>
      </c>
      <c r="K184" s="25">
        <v>720776.8</v>
      </c>
      <c r="L184" s="25">
        <v>764023.3</v>
      </c>
      <c r="M184" s="5"/>
      <c r="O184" s="54"/>
      <c r="P184" s="26"/>
    </row>
    <row r="185" spans="2:16" ht="31.5" x14ac:dyDescent="0.25">
      <c r="B185" s="5"/>
      <c r="C185" s="5"/>
      <c r="D185" s="5"/>
      <c r="E185" s="9" t="s">
        <v>25</v>
      </c>
      <c r="F185" s="5"/>
      <c r="G185" s="5"/>
      <c r="H185" s="5"/>
      <c r="I185" s="5"/>
      <c r="J185" s="5"/>
      <c r="K185" s="5"/>
      <c r="L185" s="5"/>
      <c r="M185" s="5"/>
      <c r="O185" s="54"/>
      <c r="P185" s="26"/>
    </row>
    <row r="186" spans="2:16" ht="15.75" x14ac:dyDescent="0.25">
      <c r="B186" s="5"/>
      <c r="C186" s="5"/>
      <c r="D186" s="5"/>
      <c r="E186" s="5" t="s">
        <v>26</v>
      </c>
      <c r="F186" s="23"/>
      <c r="G186" s="23"/>
      <c r="H186" s="23"/>
      <c r="I186" s="23"/>
      <c r="J186" s="23"/>
      <c r="K186" s="23"/>
      <c r="L186" s="23"/>
      <c r="M186" s="5"/>
      <c r="O186" s="54"/>
      <c r="P186" s="26"/>
    </row>
    <row r="187" spans="2:16" ht="94.5" x14ac:dyDescent="0.25">
      <c r="B187" s="5"/>
      <c r="C187" s="5"/>
      <c r="D187" s="5"/>
      <c r="E187" s="9" t="s">
        <v>161</v>
      </c>
      <c r="F187" s="24">
        <f>F188+F189</f>
        <v>494815.69999999995</v>
      </c>
      <c r="G187" s="24">
        <f t="shared" ref="G187:L187" si="80">G188+G189</f>
        <v>673842.1</v>
      </c>
      <c r="H187" s="24">
        <f t="shared" si="80"/>
        <v>619926.30000000005</v>
      </c>
      <c r="I187" s="24">
        <f t="shared" si="80"/>
        <v>653479.4</v>
      </c>
      <c r="J187" s="24">
        <f t="shared" si="80"/>
        <v>679978.1</v>
      </c>
      <c r="K187" s="24">
        <f t="shared" si="80"/>
        <v>720776.8</v>
      </c>
      <c r="L187" s="24">
        <f t="shared" si="80"/>
        <v>764023.3</v>
      </c>
      <c r="M187" s="5"/>
      <c r="O187" s="54"/>
      <c r="P187" s="26"/>
    </row>
    <row r="188" spans="2:16" ht="15.75" x14ac:dyDescent="0.25">
      <c r="B188" s="5"/>
      <c r="C188" s="5"/>
      <c r="D188" s="5"/>
      <c r="E188" s="8" t="s">
        <v>28</v>
      </c>
      <c r="F188" s="23"/>
      <c r="G188" s="23"/>
      <c r="H188" s="23"/>
      <c r="I188" s="23"/>
      <c r="J188" s="23"/>
      <c r="K188" s="23"/>
      <c r="L188" s="23"/>
      <c r="M188" s="5"/>
      <c r="O188" s="54"/>
      <c r="P188" s="26"/>
    </row>
    <row r="189" spans="2:16" ht="15.75" x14ac:dyDescent="0.25">
      <c r="B189" s="5"/>
      <c r="C189" s="5"/>
      <c r="D189" s="5"/>
      <c r="E189" s="8" t="s">
        <v>29</v>
      </c>
      <c r="F189" s="23">
        <f>F184</f>
        <v>494815.69999999995</v>
      </c>
      <c r="G189" s="23">
        <f t="shared" ref="G189:K189" si="81">G184</f>
        <v>673842.1</v>
      </c>
      <c r="H189" s="23">
        <f t="shared" si="81"/>
        <v>619926.30000000005</v>
      </c>
      <c r="I189" s="23">
        <f t="shared" si="81"/>
        <v>653479.4</v>
      </c>
      <c r="J189" s="23">
        <f t="shared" si="81"/>
        <v>679978.1</v>
      </c>
      <c r="K189" s="23">
        <f t="shared" si="81"/>
        <v>720776.8</v>
      </c>
      <c r="L189" s="23">
        <f t="shared" ref="L189" si="82">L184</f>
        <v>764023.3</v>
      </c>
      <c r="M189" s="5"/>
      <c r="O189" s="54"/>
      <c r="P189" s="26"/>
    </row>
    <row r="190" spans="2:16" ht="81.75" customHeight="1" x14ac:dyDescent="0.25">
      <c r="B190" s="5"/>
      <c r="C190" s="5"/>
      <c r="D190" s="5"/>
      <c r="E190" s="136" t="s">
        <v>162</v>
      </c>
      <c r="F190" s="137"/>
      <c r="G190" s="137"/>
      <c r="H190" s="137"/>
      <c r="I190" s="137"/>
      <c r="J190" s="137"/>
      <c r="K190" s="137"/>
      <c r="L190" s="138"/>
      <c r="M190" s="29" t="s">
        <v>199</v>
      </c>
      <c r="O190" s="54"/>
      <c r="P190" s="26"/>
    </row>
    <row r="191" spans="2:16" ht="15.75" x14ac:dyDescent="0.25">
      <c r="B191" s="5"/>
      <c r="C191" s="5"/>
      <c r="D191" s="5"/>
      <c r="E191" s="5" t="s">
        <v>23</v>
      </c>
      <c r="F191" s="25"/>
      <c r="G191" s="25"/>
      <c r="H191" s="25"/>
      <c r="I191" s="23"/>
      <c r="J191" s="23"/>
      <c r="K191" s="23"/>
      <c r="L191" s="25"/>
      <c r="M191" s="5"/>
      <c r="O191" s="54"/>
      <c r="P191" s="26"/>
    </row>
    <row r="192" spans="2:16" ht="31.5" x14ac:dyDescent="0.25">
      <c r="B192" s="5"/>
      <c r="C192" s="5"/>
      <c r="D192" s="5"/>
      <c r="E192" s="9" t="s">
        <v>24</v>
      </c>
      <c r="F192" s="25">
        <v>445108.1</v>
      </c>
      <c r="G192" s="25"/>
      <c r="H192" s="25"/>
      <c r="I192" s="23"/>
      <c r="J192" s="25"/>
      <c r="K192" s="25"/>
      <c r="L192" s="25"/>
      <c r="M192" s="5"/>
      <c r="O192" s="54"/>
      <c r="P192" s="26"/>
    </row>
    <row r="193" spans="2:16" ht="31.5" x14ac:dyDescent="0.25">
      <c r="B193" s="5"/>
      <c r="C193" s="5"/>
      <c r="D193" s="5"/>
      <c r="E193" s="9" t="s">
        <v>25</v>
      </c>
      <c r="F193" s="5"/>
      <c r="G193" s="5"/>
      <c r="H193" s="5"/>
      <c r="I193" s="5"/>
      <c r="J193" s="5"/>
      <c r="K193" s="5"/>
      <c r="L193" s="5"/>
      <c r="M193" s="5"/>
      <c r="O193" s="54"/>
      <c r="P193" s="26"/>
    </row>
    <row r="194" spans="2:16" ht="15.75" x14ac:dyDescent="0.25">
      <c r="B194" s="5"/>
      <c r="C194" s="5"/>
      <c r="D194" s="5"/>
      <c r="E194" s="5" t="s">
        <v>26</v>
      </c>
      <c r="F194" s="23"/>
      <c r="G194" s="23"/>
      <c r="H194" s="23"/>
      <c r="I194" s="23"/>
      <c r="J194" s="23"/>
      <c r="K194" s="23"/>
      <c r="L194" s="23"/>
      <c r="M194" s="5"/>
      <c r="O194" s="54"/>
      <c r="P194" s="26"/>
    </row>
    <row r="195" spans="2:16" ht="94.5" x14ac:dyDescent="0.25">
      <c r="B195" s="5"/>
      <c r="C195" s="5"/>
      <c r="D195" s="5"/>
      <c r="E195" s="9" t="s">
        <v>161</v>
      </c>
      <c r="F195" s="24">
        <f>F196+F197</f>
        <v>445108.1</v>
      </c>
      <c r="G195" s="24">
        <f t="shared" ref="G195:L195" si="83">G196+G197</f>
        <v>0</v>
      </c>
      <c r="H195" s="24">
        <f>H196+H197</f>
        <v>0</v>
      </c>
      <c r="I195" s="24">
        <f t="shared" si="83"/>
        <v>0</v>
      </c>
      <c r="J195" s="24">
        <f t="shared" si="83"/>
        <v>0</v>
      </c>
      <c r="K195" s="24">
        <f t="shared" si="83"/>
        <v>0</v>
      </c>
      <c r="L195" s="24">
        <f t="shared" si="83"/>
        <v>0</v>
      </c>
      <c r="M195" s="5"/>
      <c r="O195" s="54"/>
      <c r="P195" s="26"/>
    </row>
    <row r="196" spans="2:16" ht="15.75" x14ac:dyDescent="0.25">
      <c r="B196" s="5"/>
      <c r="C196" s="5"/>
      <c r="D196" s="5"/>
      <c r="E196" s="8" t="s">
        <v>28</v>
      </c>
      <c r="F196" s="25"/>
      <c r="G196" s="25"/>
      <c r="H196" s="25"/>
      <c r="I196" s="23"/>
      <c r="J196" s="23"/>
      <c r="K196" s="23"/>
      <c r="L196" s="25"/>
      <c r="M196" s="5"/>
      <c r="O196" s="54"/>
      <c r="P196" s="26"/>
    </row>
    <row r="197" spans="2:16" ht="15.75" x14ac:dyDescent="0.25">
      <c r="B197" s="5"/>
      <c r="C197" s="5"/>
      <c r="D197" s="5"/>
      <c r="E197" s="8" t="s">
        <v>29</v>
      </c>
      <c r="F197" s="74">
        <f>F192</f>
        <v>445108.1</v>
      </c>
      <c r="G197" s="23">
        <f t="shared" ref="G197:L197" si="84">G192</f>
        <v>0</v>
      </c>
      <c r="H197" s="23">
        <f>H192</f>
        <v>0</v>
      </c>
      <c r="I197" s="23">
        <f t="shared" si="84"/>
        <v>0</v>
      </c>
      <c r="J197" s="23">
        <f t="shared" si="84"/>
        <v>0</v>
      </c>
      <c r="K197" s="23">
        <f t="shared" si="84"/>
        <v>0</v>
      </c>
      <c r="L197" s="23">
        <f t="shared" si="84"/>
        <v>0</v>
      </c>
      <c r="M197" s="5"/>
      <c r="O197" s="54"/>
      <c r="P197" s="26"/>
    </row>
    <row r="198" spans="2:16" ht="45" hidden="1" customHeight="1" x14ac:dyDescent="0.25">
      <c r="B198" s="5"/>
      <c r="C198" s="5"/>
      <c r="D198" s="5"/>
      <c r="E198" s="136" t="s">
        <v>163</v>
      </c>
      <c r="F198" s="137"/>
      <c r="G198" s="137"/>
      <c r="H198" s="137"/>
      <c r="I198" s="137"/>
      <c r="J198" s="137"/>
      <c r="K198" s="137"/>
      <c r="L198" s="138"/>
      <c r="M198" s="29" t="s">
        <v>200</v>
      </c>
      <c r="O198" s="54"/>
      <c r="P198" s="26"/>
    </row>
    <row r="199" spans="2:16" ht="15.75" hidden="1" x14ac:dyDescent="0.25">
      <c r="B199" s="5"/>
      <c r="C199" s="5"/>
      <c r="D199" s="5"/>
      <c r="E199" s="5" t="s">
        <v>23</v>
      </c>
      <c r="F199" s="25"/>
      <c r="G199" s="25"/>
      <c r="H199" s="25"/>
      <c r="I199" s="25"/>
      <c r="J199" s="25"/>
      <c r="K199" s="25"/>
      <c r="L199" s="25"/>
      <c r="M199" s="5"/>
      <c r="O199" s="54"/>
      <c r="P199" s="26"/>
    </row>
    <row r="200" spans="2:16" ht="31.5" hidden="1" x14ac:dyDescent="0.25">
      <c r="B200" s="5"/>
      <c r="C200" s="5"/>
      <c r="D200" s="5"/>
      <c r="E200" s="9" t="s">
        <v>24</v>
      </c>
      <c r="F200" s="5"/>
      <c r="G200" s="5"/>
      <c r="H200" s="5"/>
      <c r="I200" s="5"/>
      <c r="J200" s="5"/>
      <c r="K200" s="5"/>
      <c r="L200" s="5"/>
      <c r="M200" s="5"/>
      <c r="O200" s="54"/>
      <c r="P200" s="26"/>
    </row>
    <row r="201" spans="2:16" ht="31.5" hidden="1" x14ac:dyDescent="0.25">
      <c r="B201" s="5"/>
      <c r="C201" s="5"/>
      <c r="D201" s="5"/>
      <c r="E201" s="9" t="s">
        <v>25</v>
      </c>
      <c r="F201" s="5"/>
      <c r="G201" s="5"/>
      <c r="H201" s="5"/>
      <c r="I201" s="5"/>
      <c r="J201" s="5"/>
      <c r="K201" s="5"/>
      <c r="L201" s="5"/>
      <c r="M201" s="5"/>
      <c r="O201" s="54"/>
      <c r="P201" s="26"/>
    </row>
    <row r="202" spans="2:16" ht="15.75" hidden="1" x14ac:dyDescent="0.25">
      <c r="B202" s="5"/>
      <c r="C202" s="5"/>
      <c r="D202" s="5"/>
      <c r="E202" s="5" t="s">
        <v>26</v>
      </c>
      <c r="F202" s="23"/>
      <c r="G202" s="23"/>
      <c r="H202" s="23"/>
      <c r="I202" s="23"/>
      <c r="J202" s="23"/>
      <c r="K202" s="23"/>
      <c r="L202" s="23"/>
      <c r="M202" s="5"/>
      <c r="O202" s="54"/>
      <c r="P202" s="26"/>
    </row>
    <row r="203" spans="2:16" ht="94.5" hidden="1" x14ac:dyDescent="0.25">
      <c r="B203" s="5"/>
      <c r="C203" s="5"/>
      <c r="D203" s="5"/>
      <c r="E203" s="9" t="s">
        <v>147</v>
      </c>
      <c r="F203" s="24">
        <f>F204+F205</f>
        <v>0</v>
      </c>
      <c r="G203" s="24">
        <f>G204+G205</f>
        <v>0</v>
      </c>
      <c r="H203" s="24">
        <f t="shared" ref="H203" si="85">H204+H205</f>
        <v>0</v>
      </c>
      <c r="I203" s="24">
        <f t="shared" ref="I203:K203" si="86">I204+I205</f>
        <v>0</v>
      </c>
      <c r="J203" s="24">
        <f t="shared" si="86"/>
        <v>0</v>
      </c>
      <c r="K203" s="24">
        <f t="shared" si="86"/>
        <v>0</v>
      </c>
      <c r="L203" s="24">
        <f t="shared" ref="L203" si="87">L204+L205</f>
        <v>0</v>
      </c>
      <c r="M203" s="5"/>
      <c r="O203" s="54"/>
      <c r="P203" s="26"/>
    </row>
    <row r="204" spans="2:16" ht="15.75" hidden="1" x14ac:dyDescent="0.25">
      <c r="B204" s="5"/>
      <c r="C204" s="5"/>
      <c r="D204" s="5"/>
      <c r="E204" s="8" t="s">
        <v>28</v>
      </c>
      <c r="F204" s="25">
        <f>F199</f>
        <v>0</v>
      </c>
      <c r="G204" s="25">
        <f>G199</f>
        <v>0</v>
      </c>
      <c r="H204" s="25">
        <f t="shared" ref="H204:L204" si="88">H199</f>
        <v>0</v>
      </c>
      <c r="I204" s="25">
        <f t="shared" si="88"/>
        <v>0</v>
      </c>
      <c r="J204" s="25">
        <f t="shared" ref="J204:K204" si="89">J199</f>
        <v>0</v>
      </c>
      <c r="K204" s="25">
        <f t="shared" si="89"/>
        <v>0</v>
      </c>
      <c r="L204" s="25">
        <f t="shared" si="88"/>
        <v>0</v>
      </c>
      <c r="M204" s="5"/>
      <c r="O204" s="54"/>
      <c r="P204" s="26"/>
    </row>
    <row r="205" spans="2:16" ht="15.75" hidden="1" x14ac:dyDescent="0.25">
      <c r="B205" s="5"/>
      <c r="C205" s="5"/>
      <c r="D205" s="5"/>
      <c r="E205" s="8" t="s">
        <v>29</v>
      </c>
      <c r="F205" s="23"/>
      <c r="G205" s="23"/>
      <c r="H205" s="23"/>
      <c r="I205" s="23"/>
      <c r="J205" s="23"/>
      <c r="K205" s="23"/>
      <c r="L205" s="23"/>
      <c r="M205" s="5"/>
      <c r="O205" s="54"/>
      <c r="P205" s="26"/>
    </row>
    <row r="206" spans="2:16" ht="43.5" hidden="1" customHeight="1" x14ac:dyDescent="0.25">
      <c r="B206" s="5"/>
      <c r="C206" s="5"/>
      <c r="D206" s="5"/>
      <c r="E206" s="136" t="s">
        <v>164</v>
      </c>
      <c r="F206" s="137"/>
      <c r="G206" s="137"/>
      <c r="H206" s="137"/>
      <c r="I206" s="137"/>
      <c r="J206" s="137"/>
      <c r="K206" s="137"/>
      <c r="L206" s="138"/>
      <c r="M206" s="29" t="s">
        <v>204</v>
      </c>
      <c r="O206" s="54"/>
      <c r="P206" s="26"/>
    </row>
    <row r="207" spans="2:16" ht="15.75" hidden="1" x14ac:dyDescent="0.25">
      <c r="B207" s="5"/>
      <c r="C207" s="5"/>
      <c r="D207" s="5"/>
      <c r="E207" s="5" t="s">
        <v>23</v>
      </c>
      <c r="F207" s="25"/>
      <c r="G207" s="25"/>
      <c r="H207" s="25"/>
      <c r="I207" s="23"/>
      <c r="J207" s="23"/>
      <c r="K207" s="23"/>
      <c r="L207" s="25"/>
      <c r="M207" s="5"/>
      <c r="O207" s="54"/>
      <c r="P207" s="26"/>
    </row>
    <row r="208" spans="2:16" ht="31.5" hidden="1" x14ac:dyDescent="0.25">
      <c r="B208" s="5"/>
      <c r="C208" s="5"/>
      <c r="D208" s="5"/>
      <c r="E208" s="9" t="s">
        <v>24</v>
      </c>
      <c r="F208" s="5"/>
      <c r="G208" s="5"/>
      <c r="H208" s="5"/>
      <c r="I208" s="5"/>
      <c r="J208" s="5"/>
      <c r="K208" s="5"/>
      <c r="L208" s="5"/>
      <c r="M208" s="5"/>
      <c r="O208" s="54"/>
      <c r="P208" s="26"/>
    </row>
    <row r="209" spans="2:16" ht="31.5" hidden="1" x14ac:dyDescent="0.25">
      <c r="B209" s="5"/>
      <c r="C209" s="5"/>
      <c r="D209" s="5"/>
      <c r="E209" s="9" t="s">
        <v>25</v>
      </c>
      <c r="F209" s="5"/>
      <c r="G209" s="5"/>
      <c r="H209" s="5"/>
      <c r="I209" s="5"/>
      <c r="J209" s="5"/>
      <c r="K209" s="5"/>
      <c r="L209" s="5"/>
      <c r="M209" s="5"/>
      <c r="O209" s="54"/>
      <c r="P209" s="26"/>
    </row>
    <row r="210" spans="2:16" ht="15.75" hidden="1" x14ac:dyDescent="0.25">
      <c r="B210" s="5"/>
      <c r="C210" s="5"/>
      <c r="D210" s="5"/>
      <c r="E210" s="5" t="s">
        <v>26</v>
      </c>
      <c r="F210" s="23"/>
      <c r="G210" s="23"/>
      <c r="H210" s="23"/>
      <c r="I210" s="23"/>
      <c r="J210" s="23"/>
      <c r="K210" s="23"/>
      <c r="L210" s="23"/>
      <c r="M210" s="5"/>
      <c r="O210" s="54"/>
      <c r="P210" s="26"/>
    </row>
    <row r="211" spans="2:16" ht="47.25" hidden="1" x14ac:dyDescent="0.25">
      <c r="B211" s="5"/>
      <c r="C211" s="5"/>
      <c r="D211" s="5"/>
      <c r="E211" s="9" t="s">
        <v>165</v>
      </c>
      <c r="F211" s="24">
        <f>F212+F213</f>
        <v>0</v>
      </c>
      <c r="G211" s="24">
        <f>G212+G213</f>
        <v>0</v>
      </c>
      <c r="H211" s="24"/>
      <c r="I211" s="24"/>
      <c r="J211" s="24"/>
      <c r="K211" s="24"/>
      <c r="L211" s="24"/>
      <c r="M211" s="5"/>
      <c r="O211" s="54"/>
      <c r="P211" s="26"/>
    </row>
    <row r="212" spans="2:16" ht="15.75" hidden="1" x14ac:dyDescent="0.25">
      <c r="B212" s="5"/>
      <c r="C212" s="5"/>
      <c r="D212" s="5"/>
      <c r="E212" s="8" t="s">
        <v>28</v>
      </c>
      <c r="F212" s="25"/>
      <c r="G212" s="25"/>
      <c r="H212" s="25"/>
      <c r="I212" s="23"/>
      <c r="J212" s="23"/>
      <c r="K212" s="23"/>
      <c r="L212" s="25"/>
      <c r="M212" s="5"/>
      <c r="O212" s="54"/>
      <c r="P212" s="26"/>
    </row>
    <row r="213" spans="2:16" ht="15.75" hidden="1" x14ac:dyDescent="0.25">
      <c r="B213" s="5"/>
      <c r="C213" s="5"/>
      <c r="D213" s="5"/>
      <c r="E213" s="8" t="s">
        <v>29</v>
      </c>
      <c r="F213" s="23">
        <f>F210</f>
        <v>0</v>
      </c>
      <c r="G213" s="23">
        <f>G210</f>
        <v>0</v>
      </c>
      <c r="H213" s="23"/>
      <c r="I213" s="23"/>
      <c r="J213" s="23"/>
      <c r="K213" s="23"/>
      <c r="L213" s="23"/>
      <c r="M213" s="5"/>
      <c r="O213" s="54"/>
      <c r="P213" s="26"/>
    </row>
    <row r="214" spans="2:16" ht="37.5" hidden="1" customHeight="1" x14ac:dyDescent="0.25">
      <c r="B214" s="5"/>
      <c r="C214" s="5"/>
      <c r="D214" s="5"/>
      <c r="E214" s="136" t="s">
        <v>166</v>
      </c>
      <c r="F214" s="137"/>
      <c r="G214" s="137"/>
      <c r="H214" s="137"/>
      <c r="I214" s="137"/>
      <c r="J214" s="137"/>
      <c r="K214" s="137"/>
      <c r="L214" s="138"/>
      <c r="M214" s="29" t="s">
        <v>205</v>
      </c>
      <c r="O214" s="54"/>
      <c r="P214" s="26"/>
    </row>
    <row r="215" spans="2:16" ht="15.75" hidden="1" x14ac:dyDescent="0.25">
      <c r="B215" s="5"/>
      <c r="C215" s="5"/>
      <c r="D215" s="5"/>
      <c r="E215" s="5" t="s">
        <v>23</v>
      </c>
      <c r="F215" s="25"/>
      <c r="G215" s="25"/>
      <c r="H215" s="25"/>
      <c r="I215" s="23"/>
      <c r="J215" s="23"/>
      <c r="K215" s="23"/>
      <c r="L215" s="25"/>
      <c r="M215" s="5"/>
      <c r="O215" s="54"/>
      <c r="P215" s="26"/>
    </row>
    <row r="216" spans="2:16" ht="31.5" hidden="1" x14ac:dyDescent="0.25">
      <c r="B216" s="5"/>
      <c r="C216" s="5"/>
      <c r="D216" s="5"/>
      <c r="E216" s="9" t="s">
        <v>24</v>
      </c>
      <c r="F216" s="5"/>
      <c r="G216" s="5"/>
      <c r="H216" s="5"/>
      <c r="I216" s="5"/>
      <c r="J216" s="5"/>
      <c r="K216" s="5"/>
      <c r="L216" s="5"/>
      <c r="M216" s="5"/>
      <c r="O216" s="54"/>
      <c r="P216" s="26"/>
    </row>
    <row r="217" spans="2:16" ht="31.5" hidden="1" x14ac:dyDescent="0.25">
      <c r="B217" s="5"/>
      <c r="C217" s="5"/>
      <c r="D217" s="5"/>
      <c r="E217" s="9" t="s">
        <v>25</v>
      </c>
      <c r="F217" s="5"/>
      <c r="G217" s="5"/>
      <c r="H217" s="5"/>
      <c r="I217" s="5"/>
      <c r="J217" s="5"/>
      <c r="K217" s="5"/>
      <c r="L217" s="5"/>
      <c r="M217" s="5"/>
      <c r="O217" s="54"/>
      <c r="P217" s="26"/>
    </row>
    <row r="218" spans="2:16" ht="15.75" hidden="1" x14ac:dyDescent="0.25">
      <c r="B218" s="5"/>
      <c r="C218" s="5"/>
      <c r="D218" s="5"/>
      <c r="E218" s="5" t="s">
        <v>26</v>
      </c>
      <c r="F218" s="23"/>
      <c r="G218" s="23"/>
      <c r="H218" s="23"/>
      <c r="I218" s="23"/>
      <c r="J218" s="23"/>
      <c r="K218" s="23"/>
      <c r="L218" s="23"/>
      <c r="M218" s="5"/>
      <c r="O218" s="54"/>
      <c r="P218" s="26"/>
    </row>
    <row r="219" spans="2:16" ht="47.25" hidden="1" x14ac:dyDescent="0.25">
      <c r="B219" s="5"/>
      <c r="C219" s="5"/>
      <c r="D219" s="5"/>
      <c r="E219" s="9" t="s">
        <v>167</v>
      </c>
      <c r="F219" s="24">
        <f>F220+F221</f>
        <v>0</v>
      </c>
      <c r="G219" s="24"/>
      <c r="H219" s="24"/>
      <c r="I219" s="24"/>
      <c r="J219" s="24"/>
      <c r="K219" s="24"/>
      <c r="L219" s="24"/>
      <c r="M219" s="5"/>
      <c r="O219" s="54"/>
      <c r="P219" s="26"/>
    </row>
    <row r="220" spans="2:16" ht="15.75" hidden="1" x14ac:dyDescent="0.25">
      <c r="B220" s="5"/>
      <c r="C220" s="5"/>
      <c r="D220" s="5"/>
      <c r="E220" s="8" t="s">
        <v>28</v>
      </c>
      <c r="F220" s="25"/>
      <c r="G220" s="25"/>
      <c r="H220" s="25"/>
      <c r="I220" s="23"/>
      <c r="J220" s="23"/>
      <c r="K220" s="23"/>
      <c r="L220" s="25"/>
      <c r="M220" s="5"/>
      <c r="O220" s="54"/>
      <c r="P220" s="26"/>
    </row>
    <row r="221" spans="2:16" ht="15.75" hidden="1" x14ac:dyDescent="0.25">
      <c r="B221" s="5"/>
      <c r="C221" s="5"/>
      <c r="D221" s="5"/>
      <c r="E221" s="8" t="s">
        <v>29</v>
      </c>
      <c r="F221" s="23">
        <f>F218</f>
        <v>0</v>
      </c>
      <c r="G221" s="23"/>
      <c r="H221" s="23"/>
      <c r="I221" s="23"/>
      <c r="J221" s="23"/>
      <c r="K221" s="23"/>
      <c r="L221" s="23"/>
      <c r="M221" s="5"/>
      <c r="O221" s="54"/>
      <c r="P221" s="26"/>
    </row>
    <row r="222" spans="2:16" ht="50.25" customHeight="1" x14ac:dyDescent="0.25">
      <c r="B222" s="5"/>
      <c r="C222" s="5"/>
      <c r="D222" s="5"/>
      <c r="E222" s="136" t="s">
        <v>168</v>
      </c>
      <c r="F222" s="137"/>
      <c r="G222" s="137"/>
      <c r="H222" s="137"/>
      <c r="I222" s="137"/>
      <c r="J222" s="137"/>
      <c r="K222" s="137"/>
      <c r="L222" s="138"/>
      <c r="M222" s="29" t="s">
        <v>205</v>
      </c>
      <c r="O222" s="54"/>
      <c r="P222" s="26"/>
    </row>
    <row r="223" spans="2:16" ht="15.75" x14ac:dyDescent="0.25">
      <c r="B223" s="5"/>
      <c r="C223" s="5"/>
      <c r="D223" s="5"/>
      <c r="E223" s="5" t="s">
        <v>23</v>
      </c>
      <c r="F223" s="25"/>
      <c r="G223" s="25"/>
      <c r="H223" s="25"/>
      <c r="I223" s="23"/>
      <c r="J223" s="23"/>
      <c r="K223" s="23"/>
      <c r="L223" s="25"/>
      <c r="M223" s="5"/>
      <c r="O223" s="54"/>
      <c r="P223" s="26"/>
    </row>
    <row r="224" spans="2:16" ht="31.5" x14ac:dyDescent="0.25">
      <c r="B224" s="5"/>
      <c r="C224" s="5"/>
      <c r="D224" s="5"/>
      <c r="E224" s="9" t="s">
        <v>24</v>
      </c>
      <c r="F224" s="5"/>
      <c r="G224" s="5"/>
      <c r="H224" s="5"/>
      <c r="I224" s="5"/>
      <c r="J224" s="5"/>
      <c r="K224" s="5"/>
      <c r="L224" s="5"/>
      <c r="M224" s="5"/>
      <c r="O224" s="54"/>
      <c r="P224" s="26"/>
    </row>
    <row r="225" spans="2:16" ht="31.5" x14ac:dyDescent="0.25">
      <c r="B225" s="5"/>
      <c r="C225" s="5"/>
      <c r="D225" s="5"/>
      <c r="E225" s="9" t="s">
        <v>25</v>
      </c>
      <c r="F225" s="5"/>
      <c r="G225" s="5"/>
      <c r="H225" s="5"/>
      <c r="I225" s="5"/>
      <c r="J225" s="5"/>
      <c r="K225" s="5"/>
      <c r="L225" s="5"/>
      <c r="M225" s="5"/>
      <c r="O225" s="54"/>
      <c r="P225" s="26"/>
    </row>
    <row r="226" spans="2:16" ht="15.75" x14ac:dyDescent="0.25">
      <c r="B226" s="5"/>
      <c r="C226" s="5"/>
      <c r="D226" s="5"/>
      <c r="E226" s="5" t="s">
        <v>26</v>
      </c>
      <c r="F226" s="23">
        <v>9888.7000000000007</v>
      </c>
      <c r="G226" s="23"/>
      <c r="H226" s="23"/>
      <c r="I226" s="23"/>
      <c r="J226" s="23"/>
      <c r="K226" s="23"/>
      <c r="L226" s="23"/>
      <c r="M226" s="5"/>
      <c r="O226" s="54"/>
      <c r="P226" s="26"/>
    </row>
    <row r="227" spans="2:16" ht="31.5" x14ac:dyDescent="0.25">
      <c r="B227" s="5"/>
      <c r="C227" s="5"/>
      <c r="D227" s="5"/>
      <c r="E227" s="9" t="s">
        <v>169</v>
      </c>
      <c r="F227" s="24">
        <f>F228+F229</f>
        <v>9888.7000000000007</v>
      </c>
      <c r="G227" s="31">
        <f>G228+G229</f>
        <v>0</v>
      </c>
      <c r="H227" s="24"/>
      <c r="I227" s="24"/>
      <c r="J227" s="24"/>
      <c r="K227" s="24"/>
      <c r="L227" s="24"/>
      <c r="M227" s="5"/>
      <c r="O227" s="54"/>
      <c r="P227" s="26"/>
    </row>
    <row r="228" spans="2:16" ht="15.75" x14ac:dyDescent="0.25">
      <c r="B228" s="5"/>
      <c r="C228" s="5"/>
      <c r="D228" s="5"/>
      <c r="E228" s="8" t="s">
        <v>28</v>
      </c>
      <c r="F228" s="25"/>
      <c r="G228" s="25"/>
      <c r="H228" s="25"/>
      <c r="I228" s="23"/>
      <c r="J228" s="23"/>
      <c r="K228" s="23"/>
      <c r="L228" s="25"/>
      <c r="M228" s="5"/>
      <c r="O228" s="54"/>
      <c r="P228" s="26"/>
    </row>
    <row r="229" spans="2:16" ht="15.75" x14ac:dyDescent="0.25">
      <c r="B229" s="5"/>
      <c r="C229" s="5"/>
      <c r="D229" s="5"/>
      <c r="E229" s="8" t="s">
        <v>29</v>
      </c>
      <c r="F229" s="23">
        <f>F226</f>
        <v>9888.7000000000007</v>
      </c>
      <c r="G229" s="23">
        <f>G226</f>
        <v>0</v>
      </c>
      <c r="H229" s="23"/>
      <c r="I229" s="23"/>
      <c r="J229" s="23"/>
      <c r="K229" s="23"/>
      <c r="L229" s="23"/>
      <c r="M229" s="5"/>
      <c r="O229" s="54"/>
      <c r="P229" s="26"/>
    </row>
    <row r="230" spans="2:16" ht="72.75" customHeight="1" x14ac:dyDescent="0.25">
      <c r="B230" s="10" t="s">
        <v>32</v>
      </c>
      <c r="C230" s="81" t="s">
        <v>32</v>
      </c>
      <c r="D230" s="82"/>
      <c r="E230" s="133" t="s">
        <v>242</v>
      </c>
      <c r="F230" s="134"/>
      <c r="G230" s="134"/>
      <c r="H230" s="134"/>
      <c r="I230" s="134"/>
      <c r="J230" s="134"/>
      <c r="K230" s="134"/>
      <c r="L230" s="135"/>
      <c r="M230" s="29" t="s">
        <v>243</v>
      </c>
      <c r="O230" s="54"/>
      <c r="P230" s="26"/>
    </row>
    <row r="231" spans="2:16" ht="15.75" x14ac:dyDescent="0.25">
      <c r="B231" s="5"/>
      <c r="C231" s="83"/>
      <c r="D231" s="83"/>
      <c r="E231" s="83" t="s">
        <v>23</v>
      </c>
      <c r="F231" s="25">
        <f>F239+F247+F255</f>
        <v>1313984</v>
      </c>
      <c r="G231" s="25">
        <f t="shared" ref="G231:L231" si="90">G239+G247+G255</f>
        <v>0</v>
      </c>
      <c r="H231" s="25">
        <f t="shared" si="90"/>
        <v>0</v>
      </c>
      <c r="I231" s="25">
        <f t="shared" si="90"/>
        <v>0</v>
      </c>
      <c r="J231" s="25">
        <f t="shared" si="90"/>
        <v>0</v>
      </c>
      <c r="K231" s="25">
        <f t="shared" si="90"/>
        <v>0</v>
      </c>
      <c r="L231" s="25">
        <f t="shared" si="90"/>
        <v>0</v>
      </c>
      <c r="M231" s="5"/>
      <c r="O231" s="54"/>
      <c r="P231" s="26"/>
    </row>
    <row r="232" spans="2:16" ht="31.5" x14ac:dyDescent="0.25">
      <c r="B232" s="5"/>
      <c r="C232" s="83"/>
      <c r="D232" s="83"/>
      <c r="E232" s="72" t="s">
        <v>24</v>
      </c>
      <c r="F232" s="25">
        <f t="shared" ref="F232:L234" si="91">F240+F248+F256</f>
        <v>0</v>
      </c>
      <c r="G232" s="25">
        <f t="shared" si="91"/>
        <v>0</v>
      </c>
      <c r="H232" s="25">
        <f t="shared" si="91"/>
        <v>0</v>
      </c>
      <c r="I232" s="25">
        <f t="shared" si="91"/>
        <v>0</v>
      </c>
      <c r="J232" s="25">
        <f t="shared" si="91"/>
        <v>0</v>
      </c>
      <c r="K232" s="25">
        <f t="shared" si="91"/>
        <v>0</v>
      </c>
      <c r="L232" s="25">
        <f t="shared" si="91"/>
        <v>0</v>
      </c>
      <c r="M232" s="5"/>
      <c r="O232" s="54"/>
      <c r="P232" s="26"/>
    </row>
    <row r="233" spans="2:16" ht="31.5" x14ac:dyDescent="0.25">
      <c r="B233" s="5"/>
      <c r="C233" s="83"/>
      <c r="D233" s="83"/>
      <c r="E233" s="72" t="s">
        <v>25</v>
      </c>
      <c r="F233" s="25">
        <f t="shared" si="91"/>
        <v>0</v>
      </c>
      <c r="G233" s="25">
        <f t="shared" si="91"/>
        <v>0</v>
      </c>
      <c r="H233" s="25">
        <f t="shared" si="91"/>
        <v>0</v>
      </c>
      <c r="I233" s="25">
        <f t="shared" si="91"/>
        <v>0</v>
      </c>
      <c r="J233" s="25">
        <f t="shared" si="91"/>
        <v>0</v>
      </c>
      <c r="K233" s="25">
        <f t="shared" si="91"/>
        <v>0</v>
      </c>
      <c r="L233" s="25">
        <f t="shared" si="91"/>
        <v>0</v>
      </c>
      <c r="M233" s="5"/>
      <c r="O233" s="54"/>
      <c r="P233" s="26"/>
    </row>
    <row r="234" spans="2:16" ht="15.75" x14ac:dyDescent="0.25">
      <c r="B234" s="5"/>
      <c r="C234" s="83"/>
      <c r="D234" s="83"/>
      <c r="E234" s="83" t="s">
        <v>26</v>
      </c>
      <c r="F234" s="25">
        <f t="shared" si="91"/>
        <v>100000</v>
      </c>
      <c r="G234" s="25">
        <f t="shared" si="91"/>
        <v>601547.4</v>
      </c>
      <c r="H234" s="25">
        <f t="shared" si="91"/>
        <v>630176.19999999995</v>
      </c>
      <c r="I234" s="25">
        <f t="shared" si="91"/>
        <v>661432.5</v>
      </c>
      <c r="J234" s="25">
        <f t="shared" si="91"/>
        <v>712118.45883333322</v>
      </c>
      <c r="K234" s="25">
        <f t="shared" si="91"/>
        <v>754645.56636333326</v>
      </c>
      <c r="L234" s="25">
        <f t="shared" si="91"/>
        <v>799124.30034513318</v>
      </c>
      <c r="M234" s="5"/>
      <c r="O234" s="54"/>
      <c r="P234" s="26"/>
    </row>
    <row r="235" spans="2:16" ht="47.25" x14ac:dyDescent="0.25">
      <c r="B235" s="5"/>
      <c r="C235" s="83"/>
      <c r="D235" s="83"/>
      <c r="E235" s="72" t="s">
        <v>27</v>
      </c>
      <c r="F235" s="84">
        <f>F236+F237</f>
        <v>1413984</v>
      </c>
      <c r="G235" s="84">
        <f t="shared" ref="G235:I235" si="92">G236+G237</f>
        <v>601547.4</v>
      </c>
      <c r="H235" s="84">
        <f t="shared" si="92"/>
        <v>630176.19999999995</v>
      </c>
      <c r="I235" s="84">
        <f t="shared" si="92"/>
        <v>661432.5</v>
      </c>
      <c r="J235" s="84">
        <f t="shared" ref="J235:K235" si="93">J236+J237</f>
        <v>712118.45883333322</v>
      </c>
      <c r="K235" s="84">
        <f t="shared" si="93"/>
        <v>754645.56636333326</v>
      </c>
      <c r="L235" s="84">
        <f>L236+L237</f>
        <v>799124.30034513318</v>
      </c>
      <c r="M235" s="5"/>
      <c r="O235" s="54"/>
      <c r="P235" s="26"/>
    </row>
    <row r="236" spans="2:16" ht="15.75" x14ac:dyDescent="0.25">
      <c r="B236" s="5"/>
      <c r="C236" s="83"/>
      <c r="D236" s="83"/>
      <c r="E236" s="85" t="s">
        <v>28</v>
      </c>
      <c r="F236" s="25">
        <f>F231</f>
        <v>1313984</v>
      </c>
      <c r="G236" s="25">
        <f t="shared" ref="G236:L236" si="94">G231</f>
        <v>0</v>
      </c>
      <c r="H236" s="25">
        <f t="shared" si="94"/>
        <v>0</v>
      </c>
      <c r="I236" s="25">
        <f t="shared" si="94"/>
        <v>0</v>
      </c>
      <c r="J236" s="25">
        <f t="shared" si="94"/>
        <v>0</v>
      </c>
      <c r="K236" s="25">
        <f t="shared" si="94"/>
        <v>0</v>
      </c>
      <c r="L236" s="25">
        <f t="shared" si="94"/>
        <v>0</v>
      </c>
      <c r="M236" s="5"/>
      <c r="O236" s="54"/>
      <c r="P236" s="26"/>
    </row>
    <row r="237" spans="2:16" ht="15.75" x14ac:dyDescent="0.25">
      <c r="B237" s="5"/>
      <c r="C237" s="83"/>
      <c r="D237" s="83"/>
      <c r="E237" s="85" t="s">
        <v>29</v>
      </c>
      <c r="F237" s="25">
        <f>F234</f>
        <v>100000</v>
      </c>
      <c r="G237" s="25">
        <f t="shared" ref="G237:L237" si="95">G234</f>
        <v>601547.4</v>
      </c>
      <c r="H237" s="25">
        <f t="shared" si="95"/>
        <v>630176.19999999995</v>
      </c>
      <c r="I237" s="25">
        <f t="shared" si="95"/>
        <v>661432.5</v>
      </c>
      <c r="J237" s="25">
        <f t="shared" si="95"/>
        <v>712118.45883333322</v>
      </c>
      <c r="K237" s="25">
        <f t="shared" si="95"/>
        <v>754645.56636333326</v>
      </c>
      <c r="L237" s="25">
        <f t="shared" si="95"/>
        <v>799124.30034513318</v>
      </c>
      <c r="M237" s="5"/>
      <c r="O237" s="54"/>
      <c r="P237" s="26"/>
    </row>
    <row r="238" spans="2:16" ht="129.75" customHeight="1" x14ac:dyDescent="0.25">
      <c r="B238" s="5"/>
      <c r="C238" s="5"/>
      <c r="D238" s="5"/>
      <c r="E238" s="136" t="s">
        <v>170</v>
      </c>
      <c r="F238" s="137"/>
      <c r="G238" s="137"/>
      <c r="H238" s="137"/>
      <c r="I238" s="137"/>
      <c r="J238" s="137"/>
      <c r="K238" s="137"/>
      <c r="L238" s="138"/>
      <c r="M238" s="29" t="s">
        <v>206</v>
      </c>
      <c r="O238" s="54"/>
      <c r="P238" s="26"/>
    </row>
    <row r="239" spans="2:16" ht="15.75" x14ac:dyDescent="0.25">
      <c r="B239" s="5"/>
      <c r="C239" s="5"/>
      <c r="D239" s="5"/>
      <c r="E239" s="5" t="s">
        <v>23</v>
      </c>
      <c r="F239" s="25">
        <v>1313984</v>
      </c>
      <c r="G239" s="25"/>
      <c r="H239" s="25"/>
      <c r="I239" s="25"/>
      <c r="J239" s="25"/>
      <c r="K239" s="25"/>
      <c r="L239" s="25"/>
      <c r="M239" s="5"/>
      <c r="O239" s="54"/>
      <c r="P239" s="26"/>
    </row>
    <row r="240" spans="2:16" ht="31.5" x14ac:dyDescent="0.25">
      <c r="B240" s="5"/>
      <c r="C240" s="5"/>
      <c r="D240" s="5"/>
      <c r="E240" s="9" t="s">
        <v>24</v>
      </c>
      <c r="F240" s="5"/>
      <c r="G240" s="5"/>
      <c r="H240" s="5"/>
      <c r="I240" s="5"/>
      <c r="J240" s="5"/>
      <c r="K240" s="5"/>
      <c r="L240" s="5"/>
      <c r="M240" s="5"/>
      <c r="O240" s="54"/>
      <c r="P240" s="26"/>
    </row>
    <row r="241" spans="2:16" ht="31.5" x14ac:dyDescent="0.25">
      <c r="B241" s="5"/>
      <c r="C241" s="5"/>
      <c r="D241" s="5"/>
      <c r="E241" s="9" t="s">
        <v>25</v>
      </c>
      <c r="F241" s="5"/>
      <c r="G241" s="5"/>
      <c r="H241" s="5"/>
      <c r="I241" s="5"/>
      <c r="J241" s="5"/>
      <c r="K241" s="5"/>
      <c r="L241" s="5"/>
      <c r="M241" s="5"/>
      <c r="O241" s="54"/>
      <c r="P241" s="26"/>
    </row>
    <row r="242" spans="2:16" ht="15.75" x14ac:dyDescent="0.25">
      <c r="B242" s="5"/>
      <c r="C242" s="5"/>
      <c r="D242" s="5"/>
      <c r="E242" s="5" t="s">
        <v>26</v>
      </c>
      <c r="F242" s="23"/>
      <c r="G242" s="23"/>
      <c r="H242" s="23"/>
      <c r="I242" s="23"/>
      <c r="J242" s="23"/>
      <c r="K242" s="23"/>
      <c r="L242" s="23"/>
      <c r="M242" s="5"/>
      <c r="O242" s="54"/>
      <c r="P242" s="26"/>
    </row>
    <row r="243" spans="2:16" ht="126" x14ac:dyDescent="0.25">
      <c r="B243" s="5"/>
      <c r="C243" s="5"/>
      <c r="D243" s="5"/>
      <c r="E243" s="9" t="s">
        <v>171</v>
      </c>
      <c r="F243" s="24">
        <f>F244+F245</f>
        <v>1313984</v>
      </c>
      <c r="G243" s="24">
        <f t="shared" ref="G243:L243" si="96">G244+G245</f>
        <v>0</v>
      </c>
      <c r="H243" s="24">
        <f t="shared" si="96"/>
        <v>0</v>
      </c>
      <c r="I243" s="24">
        <f t="shared" si="96"/>
        <v>0</v>
      </c>
      <c r="J243" s="24">
        <f t="shared" si="96"/>
        <v>0</v>
      </c>
      <c r="K243" s="24">
        <f t="shared" si="96"/>
        <v>0</v>
      </c>
      <c r="L243" s="24">
        <f t="shared" si="96"/>
        <v>0</v>
      </c>
      <c r="M243" s="5"/>
      <c r="O243" s="54"/>
      <c r="P243" s="26"/>
    </row>
    <row r="244" spans="2:16" ht="15.75" x14ac:dyDescent="0.25">
      <c r="B244" s="5"/>
      <c r="C244" s="5"/>
      <c r="D244" s="5"/>
      <c r="E244" s="8" t="s">
        <v>28</v>
      </c>
      <c r="F244" s="25">
        <f>F239</f>
        <v>1313984</v>
      </c>
      <c r="G244" s="25">
        <f t="shared" ref="G244:L244" si="97">G239</f>
        <v>0</v>
      </c>
      <c r="H244" s="25">
        <f t="shared" si="97"/>
        <v>0</v>
      </c>
      <c r="I244" s="25">
        <f t="shared" si="97"/>
        <v>0</v>
      </c>
      <c r="J244" s="25">
        <f t="shared" si="97"/>
        <v>0</v>
      </c>
      <c r="K244" s="25">
        <f t="shared" si="97"/>
        <v>0</v>
      </c>
      <c r="L244" s="25">
        <f t="shared" si="97"/>
        <v>0</v>
      </c>
      <c r="M244" s="5"/>
      <c r="O244" s="54"/>
      <c r="P244" s="26"/>
    </row>
    <row r="245" spans="2:16" ht="15.75" x14ac:dyDescent="0.25">
      <c r="B245" s="5"/>
      <c r="C245" s="5"/>
      <c r="D245" s="5"/>
      <c r="E245" s="8" t="s">
        <v>29</v>
      </c>
      <c r="F245" s="23"/>
      <c r="G245" s="23"/>
      <c r="H245" s="23"/>
      <c r="I245" s="23"/>
      <c r="J245" s="23"/>
      <c r="K245" s="23"/>
      <c r="L245" s="23"/>
      <c r="M245" s="5"/>
      <c r="O245" s="54"/>
      <c r="P245" s="26"/>
    </row>
    <row r="246" spans="2:16" ht="129" customHeight="1" x14ac:dyDescent="0.25">
      <c r="B246" s="5"/>
      <c r="C246" s="5"/>
      <c r="D246" s="5"/>
      <c r="E246" s="136" t="s">
        <v>172</v>
      </c>
      <c r="F246" s="137"/>
      <c r="G246" s="137"/>
      <c r="H246" s="137"/>
      <c r="I246" s="137"/>
      <c r="J246" s="137"/>
      <c r="K246" s="137"/>
      <c r="L246" s="138"/>
      <c r="M246" s="29" t="s">
        <v>207</v>
      </c>
      <c r="O246" s="54"/>
      <c r="P246" s="26"/>
    </row>
    <row r="247" spans="2:16" ht="15.75" x14ac:dyDescent="0.25">
      <c r="B247" s="5"/>
      <c r="C247" s="5"/>
      <c r="D247" s="5"/>
      <c r="E247" s="5" t="s">
        <v>23</v>
      </c>
      <c r="F247" s="25"/>
      <c r="G247" s="25"/>
      <c r="H247" s="25"/>
      <c r="I247" s="23"/>
      <c r="J247" s="23"/>
      <c r="K247" s="23"/>
      <c r="L247" s="23"/>
      <c r="M247" s="5"/>
      <c r="O247" s="54"/>
      <c r="P247" s="26"/>
    </row>
    <row r="248" spans="2:16" ht="31.5" x14ac:dyDescent="0.25">
      <c r="B248" s="5"/>
      <c r="C248" s="5"/>
      <c r="D248" s="5"/>
      <c r="E248" s="9" t="s">
        <v>24</v>
      </c>
      <c r="F248" s="5"/>
      <c r="G248" s="5"/>
      <c r="H248" s="5"/>
      <c r="I248" s="5"/>
      <c r="J248" s="5"/>
      <c r="K248" s="5"/>
      <c r="L248" s="5"/>
      <c r="M248" s="5"/>
      <c r="O248" s="54"/>
      <c r="P248" s="26"/>
    </row>
    <row r="249" spans="2:16" ht="31.5" x14ac:dyDescent="0.25">
      <c r="B249" s="5"/>
      <c r="C249" s="5"/>
      <c r="D249" s="5"/>
      <c r="E249" s="9" t="s">
        <v>25</v>
      </c>
      <c r="F249" s="5"/>
      <c r="G249" s="5"/>
      <c r="H249" s="5"/>
      <c r="I249" s="5"/>
      <c r="J249" s="5"/>
      <c r="K249" s="5"/>
      <c r="L249" s="5"/>
      <c r="M249" s="5"/>
      <c r="O249" s="54"/>
      <c r="P249" s="26"/>
    </row>
    <row r="250" spans="2:16" ht="15.75" x14ac:dyDescent="0.25">
      <c r="B250" s="5"/>
      <c r="C250" s="5"/>
      <c r="D250" s="5"/>
      <c r="E250" s="5" t="s">
        <v>26</v>
      </c>
      <c r="F250" s="25"/>
      <c r="G250" s="25">
        <v>451547.4</v>
      </c>
      <c r="H250" s="25">
        <v>480176.2</v>
      </c>
      <c r="I250" s="23">
        <v>511432.5</v>
      </c>
      <c r="J250" s="25">
        <v>542118.45883333322</v>
      </c>
      <c r="K250" s="25">
        <v>574645.56636333326</v>
      </c>
      <c r="L250" s="25">
        <v>609124.30034513318</v>
      </c>
      <c r="M250" s="5"/>
      <c r="O250" s="54"/>
      <c r="P250" s="26"/>
    </row>
    <row r="251" spans="2:16" ht="104.25" customHeight="1" x14ac:dyDescent="0.25">
      <c r="B251" s="5"/>
      <c r="C251" s="5"/>
      <c r="D251" s="5"/>
      <c r="E251" s="9" t="s">
        <v>173</v>
      </c>
      <c r="F251" s="24">
        <f>F252+F253</f>
        <v>0</v>
      </c>
      <c r="G251" s="24">
        <f t="shared" ref="G251:L251" si="98">G252+G253</f>
        <v>451547.4</v>
      </c>
      <c r="H251" s="24">
        <f t="shared" si="98"/>
        <v>480176.2</v>
      </c>
      <c r="I251" s="24">
        <f>I252+I253</f>
        <v>511432.5</v>
      </c>
      <c r="J251" s="24">
        <f t="shared" si="98"/>
        <v>542118.45883333322</v>
      </c>
      <c r="K251" s="24">
        <f t="shared" si="98"/>
        <v>574645.56636333326</v>
      </c>
      <c r="L251" s="24">
        <f t="shared" si="98"/>
        <v>609124.30034513318</v>
      </c>
      <c r="M251" s="5"/>
      <c r="O251" s="54"/>
      <c r="P251" s="26"/>
    </row>
    <row r="252" spans="2:16" ht="15.75" x14ac:dyDescent="0.25">
      <c r="B252" s="5"/>
      <c r="C252" s="5"/>
      <c r="D252" s="5"/>
      <c r="E252" s="8" t="s">
        <v>28</v>
      </c>
      <c r="F252" s="25"/>
      <c r="G252" s="25"/>
      <c r="H252" s="25"/>
      <c r="I252" s="25"/>
      <c r="J252" s="25"/>
      <c r="K252" s="25"/>
      <c r="L252" s="25"/>
      <c r="M252" s="5"/>
      <c r="O252" s="54"/>
      <c r="P252" s="26"/>
    </row>
    <row r="253" spans="2:16" ht="15.75" x14ac:dyDescent="0.25">
      <c r="B253" s="5"/>
      <c r="C253" s="5"/>
      <c r="D253" s="5"/>
      <c r="E253" s="8" t="s">
        <v>29</v>
      </c>
      <c r="F253" s="23">
        <f>F250</f>
        <v>0</v>
      </c>
      <c r="G253" s="23">
        <f t="shared" ref="G253:L253" si="99">G250</f>
        <v>451547.4</v>
      </c>
      <c r="H253" s="23">
        <v>480176.2</v>
      </c>
      <c r="I253" s="23">
        <f t="shared" si="99"/>
        <v>511432.5</v>
      </c>
      <c r="J253" s="23">
        <f t="shared" si="99"/>
        <v>542118.45883333322</v>
      </c>
      <c r="K253" s="23">
        <f t="shared" si="99"/>
        <v>574645.56636333326</v>
      </c>
      <c r="L253" s="23">
        <f t="shared" si="99"/>
        <v>609124.30034513318</v>
      </c>
      <c r="M253" s="5"/>
      <c r="O253" s="54"/>
      <c r="P253" s="26"/>
    </row>
    <row r="254" spans="2:16" ht="51.75" customHeight="1" x14ac:dyDescent="0.25">
      <c r="B254" s="5"/>
      <c r="C254" s="5"/>
      <c r="D254" s="5"/>
      <c r="E254" s="136" t="s">
        <v>174</v>
      </c>
      <c r="F254" s="137"/>
      <c r="G254" s="137"/>
      <c r="H254" s="137"/>
      <c r="I254" s="137"/>
      <c r="J254" s="137"/>
      <c r="K254" s="137"/>
      <c r="L254" s="138"/>
      <c r="M254" s="29" t="s">
        <v>208</v>
      </c>
      <c r="O254" s="54"/>
      <c r="P254" s="26"/>
    </row>
    <row r="255" spans="2:16" ht="15.75" x14ac:dyDescent="0.25">
      <c r="B255" s="5"/>
      <c r="C255" s="5"/>
      <c r="D255" s="5"/>
      <c r="E255" s="5" t="s">
        <v>23</v>
      </c>
      <c r="F255" s="25"/>
      <c r="G255" s="25"/>
      <c r="H255" s="25"/>
      <c r="I255" s="23"/>
      <c r="J255" s="23"/>
      <c r="K255" s="23"/>
      <c r="L255" s="23"/>
      <c r="M255" s="5"/>
      <c r="O255" s="54"/>
      <c r="P255" s="26"/>
    </row>
    <row r="256" spans="2:16" ht="31.5" x14ac:dyDescent="0.25">
      <c r="B256" s="5"/>
      <c r="C256" s="5"/>
      <c r="D256" s="5"/>
      <c r="E256" s="9" t="s">
        <v>24</v>
      </c>
      <c r="F256" s="5"/>
      <c r="G256" s="5"/>
      <c r="H256" s="5"/>
      <c r="I256" s="5"/>
      <c r="J256" s="5"/>
      <c r="K256" s="5"/>
      <c r="L256" s="5"/>
      <c r="M256" s="5"/>
      <c r="O256" s="54"/>
      <c r="P256" s="26"/>
    </row>
    <row r="257" spans="2:16" ht="31.5" x14ac:dyDescent="0.25">
      <c r="B257" s="5"/>
      <c r="C257" s="5"/>
      <c r="D257" s="5"/>
      <c r="E257" s="9" t="s">
        <v>25</v>
      </c>
      <c r="F257" s="5"/>
      <c r="G257" s="5"/>
      <c r="H257" s="5"/>
      <c r="I257" s="5"/>
      <c r="J257" s="5"/>
      <c r="K257" s="5"/>
      <c r="L257" s="5"/>
      <c r="M257" s="5"/>
      <c r="O257" s="54"/>
      <c r="P257" s="26"/>
    </row>
    <row r="258" spans="2:16" ht="15.75" x14ac:dyDescent="0.25">
      <c r="B258" s="5"/>
      <c r="C258" s="5"/>
      <c r="D258" s="5"/>
      <c r="E258" s="5" t="s">
        <v>26</v>
      </c>
      <c r="F258" s="25">
        <v>100000</v>
      </c>
      <c r="G258" s="25">
        <v>150000</v>
      </c>
      <c r="H258" s="25">
        <v>150000</v>
      </c>
      <c r="I258" s="25">
        <v>150000</v>
      </c>
      <c r="J258" s="25">
        <v>170000</v>
      </c>
      <c r="K258" s="25">
        <v>180000</v>
      </c>
      <c r="L258" s="25">
        <v>190000</v>
      </c>
      <c r="M258" s="5"/>
      <c r="O258" s="54"/>
      <c r="P258" s="26"/>
    </row>
    <row r="259" spans="2:16" ht="78.75" x14ac:dyDescent="0.25">
      <c r="B259" s="5"/>
      <c r="C259" s="5"/>
      <c r="D259" s="5"/>
      <c r="E259" s="9" t="s">
        <v>175</v>
      </c>
      <c r="F259" s="24">
        <f>F260+F261</f>
        <v>100000</v>
      </c>
      <c r="G259" s="24">
        <f t="shared" ref="G259:L259" si="100">G260+G261</f>
        <v>150000</v>
      </c>
      <c r="H259" s="24">
        <f t="shared" si="100"/>
        <v>150000</v>
      </c>
      <c r="I259" s="24">
        <f>I260+I261</f>
        <v>150000</v>
      </c>
      <c r="J259" s="24">
        <f t="shared" si="100"/>
        <v>170000</v>
      </c>
      <c r="K259" s="24">
        <f t="shared" si="100"/>
        <v>180000</v>
      </c>
      <c r="L259" s="24">
        <f t="shared" si="100"/>
        <v>190000</v>
      </c>
      <c r="M259" s="5"/>
      <c r="O259" s="54"/>
      <c r="P259" s="26"/>
    </row>
    <row r="260" spans="2:16" ht="15.75" x14ac:dyDescent="0.25">
      <c r="B260" s="5"/>
      <c r="C260" s="5"/>
      <c r="D260" s="5"/>
      <c r="E260" s="8" t="s">
        <v>28</v>
      </c>
      <c r="F260" s="25"/>
      <c r="G260" s="25"/>
      <c r="H260" s="25"/>
      <c r="I260" s="25"/>
      <c r="J260" s="25"/>
      <c r="K260" s="25"/>
      <c r="L260" s="25"/>
      <c r="M260" s="5"/>
      <c r="O260" s="54"/>
      <c r="P260" s="26"/>
    </row>
    <row r="261" spans="2:16" ht="15.75" x14ac:dyDescent="0.25">
      <c r="B261" s="5"/>
      <c r="C261" s="5"/>
      <c r="D261" s="5"/>
      <c r="E261" s="8" t="s">
        <v>29</v>
      </c>
      <c r="F261" s="23">
        <f>F258</f>
        <v>100000</v>
      </c>
      <c r="G261" s="23">
        <f t="shared" ref="G261:L261" si="101">G258</f>
        <v>150000</v>
      </c>
      <c r="H261" s="23">
        <f t="shared" si="101"/>
        <v>150000</v>
      </c>
      <c r="I261" s="23">
        <f t="shared" si="101"/>
        <v>150000</v>
      </c>
      <c r="J261" s="23">
        <f t="shared" si="101"/>
        <v>170000</v>
      </c>
      <c r="K261" s="23">
        <f t="shared" si="101"/>
        <v>180000</v>
      </c>
      <c r="L261" s="23">
        <f t="shared" si="101"/>
        <v>190000</v>
      </c>
      <c r="M261" s="5"/>
      <c r="O261" s="54"/>
      <c r="P261" s="26"/>
    </row>
    <row r="262" spans="2:16" ht="15.75" x14ac:dyDescent="0.25">
      <c r="B262" s="5"/>
      <c r="C262" s="5"/>
      <c r="D262" s="5"/>
      <c r="E262" s="136" t="s">
        <v>178</v>
      </c>
      <c r="F262" s="137"/>
      <c r="G262" s="137"/>
      <c r="H262" s="137"/>
      <c r="I262" s="137"/>
      <c r="J262" s="137"/>
      <c r="K262" s="137"/>
      <c r="L262" s="138"/>
      <c r="M262" s="5"/>
      <c r="O262" s="54"/>
      <c r="P262" s="26"/>
    </row>
    <row r="263" spans="2:16" ht="15.75" x14ac:dyDescent="0.25">
      <c r="B263" s="5"/>
      <c r="C263" s="5"/>
      <c r="D263" s="5"/>
      <c r="E263" s="5" t="s">
        <v>23</v>
      </c>
      <c r="F263" s="25">
        <f t="shared" ref="F263:L266" si="102">F15+F39+F135+F231</f>
        <v>11099377.899999999</v>
      </c>
      <c r="G263" s="25">
        <f t="shared" si="102"/>
        <v>1028935.2000000001</v>
      </c>
      <c r="H263" s="25">
        <f t="shared" si="102"/>
        <v>1028935.2000000001</v>
      </c>
      <c r="I263" s="25">
        <f t="shared" si="102"/>
        <v>1028935.2000000001</v>
      </c>
      <c r="J263" s="25">
        <f t="shared" si="102"/>
        <v>2058000</v>
      </c>
      <c r="K263" s="25">
        <f t="shared" si="102"/>
        <v>3087000</v>
      </c>
      <c r="L263" s="25">
        <f t="shared" si="102"/>
        <v>4116000</v>
      </c>
      <c r="M263" s="5"/>
      <c r="O263" s="54"/>
      <c r="P263" s="26"/>
    </row>
    <row r="264" spans="2:16" ht="31.5" x14ac:dyDescent="0.25">
      <c r="B264" s="5"/>
      <c r="C264" s="5"/>
      <c r="D264" s="5"/>
      <c r="E264" s="9" t="s">
        <v>24</v>
      </c>
      <c r="F264" s="25">
        <f t="shared" si="102"/>
        <v>1671733</v>
      </c>
      <c r="G264" s="25">
        <f t="shared" si="102"/>
        <v>829120.89999999991</v>
      </c>
      <c r="H264" s="25">
        <f t="shared" si="102"/>
        <v>869859.70000000007</v>
      </c>
      <c r="I264" s="25">
        <f t="shared" si="102"/>
        <v>912600.2</v>
      </c>
      <c r="J264" s="25">
        <f t="shared" si="102"/>
        <v>967356.2</v>
      </c>
      <c r="K264" s="25">
        <f t="shared" si="102"/>
        <v>1025397.6000000001</v>
      </c>
      <c r="L264" s="25">
        <f t="shared" si="102"/>
        <v>1086921.3999999999</v>
      </c>
      <c r="M264" s="5"/>
      <c r="O264" s="54"/>
      <c r="P264" s="26"/>
    </row>
    <row r="265" spans="2:16" ht="31.5" x14ac:dyDescent="0.25">
      <c r="B265" s="5"/>
      <c r="C265" s="5"/>
      <c r="D265" s="5"/>
      <c r="E265" s="9" t="s">
        <v>25</v>
      </c>
      <c r="F265" s="25">
        <f t="shared" si="102"/>
        <v>0</v>
      </c>
      <c r="G265" s="25">
        <f t="shared" si="102"/>
        <v>0</v>
      </c>
      <c r="H265" s="25">
        <f t="shared" si="102"/>
        <v>0</v>
      </c>
      <c r="I265" s="25">
        <f t="shared" si="102"/>
        <v>0</v>
      </c>
      <c r="J265" s="25">
        <f t="shared" si="102"/>
        <v>0</v>
      </c>
      <c r="K265" s="25">
        <f t="shared" si="102"/>
        <v>0</v>
      </c>
      <c r="L265" s="25">
        <f t="shared" si="102"/>
        <v>0</v>
      </c>
      <c r="M265" s="5"/>
      <c r="O265" s="54"/>
      <c r="P265" s="26"/>
    </row>
    <row r="266" spans="2:16" ht="15.75" x14ac:dyDescent="0.25">
      <c r="B266" s="5"/>
      <c r="C266" s="5"/>
      <c r="D266" s="5"/>
      <c r="E266" s="5" t="s">
        <v>26</v>
      </c>
      <c r="F266" s="25">
        <f t="shared" si="102"/>
        <v>5900477.1999999993</v>
      </c>
      <c r="G266" s="25">
        <f t="shared" si="102"/>
        <v>6623780.9000000004</v>
      </c>
      <c r="H266" s="25">
        <f t="shared" si="102"/>
        <v>6744342.2000000002</v>
      </c>
      <c r="I266" s="25">
        <f t="shared" si="102"/>
        <v>7516016.2999999998</v>
      </c>
      <c r="J266" s="25">
        <f t="shared" si="102"/>
        <v>8041054.9588333331</v>
      </c>
      <c r="K266" s="25">
        <f t="shared" si="102"/>
        <v>8521418.266363332</v>
      </c>
      <c r="L266" s="25">
        <f t="shared" si="102"/>
        <v>9026503.3747819327</v>
      </c>
      <c r="M266" s="5"/>
      <c r="O266" s="54"/>
      <c r="P266" s="26"/>
    </row>
    <row r="267" spans="2:16" ht="31.5" x14ac:dyDescent="0.25">
      <c r="B267" s="5"/>
      <c r="C267" s="5"/>
      <c r="D267" s="5"/>
      <c r="E267" s="9" t="s">
        <v>177</v>
      </c>
      <c r="F267" s="31">
        <f>F268+F269</f>
        <v>18671588.099999998</v>
      </c>
      <c r="G267" s="31">
        <f t="shared" ref="G267:L267" si="103">G268+G269</f>
        <v>8481837</v>
      </c>
      <c r="H267" s="31">
        <f t="shared" si="103"/>
        <v>8643137.0999999996</v>
      </c>
      <c r="I267" s="31">
        <f t="shared" si="103"/>
        <v>9457551.6999999993</v>
      </c>
      <c r="J267" s="31">
        <f>J268+J269</f>
        <v>11066411.158833332</v>
      </c>
      <c r="K267" s="31">
        <f t="shared" si="103"/>
        <v>12633815.866363332</v>
      </c>
      <c r="L267" s="31">
        <f t="shared" si="103"/>
        <v>14229424.774781933</v>
      </c>
      <c r="M267" s="5"/>
      <c r="O267" s="54"/>
      <c r="P267" s="26"/>
    </row>
    <row r="268" spans="2:16" ht="15.75" x14ac:dyDescent="0.25">
      <c r="B268" s="5"/>
      <c r="C268" s="5"/>
      <c r="D268" s="5"/>
      <c r="E268" s="8" t="s">
        <v>28</v>
      </c>
      <c r="F268" s="25">
        <f>F263</f>
        <v>11099377.899999999</v>
      </c>
      <c r="G268" s="25">
        <f t="shared" ref="G268:L268" si="104">G263</f>
        <v>1028935.2000000001</v>
      </c>
      <c r="H268" s="25">
        <f t="shared" si="104"/>
        <v>1028935.2000000001</v>
      </c>
      <c r="I268" s="25">
        <f t="shared" si="104"/>
        <v>1028935.2000000001</v>
      </c>
      <c r="J268" s="25">
        <f t="shared" si="104"/>
        <v>2058000</v>
      </c>
      <c r="K268" s="25">
        <f t="shared" si="104"/>
        <v>3087000</v>
      </c>
      <c r="L268" s="25">
        <f t="shared" si="104"/>
        <v>4116000</v>
      </c>
      <c r="M268" s="5"/>
    </row>
    <row r="269" spans="2:16" ht="15.75" x14ac:dyDescent="0.25">
      <c r="B269" s="5"/>
      <c r="C269" s="5"/>
      <c r="D269" s="5"/>
      <c r="E269" s="8" t="s">
        <v>29</v>
      </c>
      <c r="F269" s="23">
        <f>F264+F266</f>
        <v>7572210.1999999993</v>
      </c>
      <c r="G269" s="23">
        <f t="shared" ref="G269:L269" si="105">G264+G266</f>
        <v>7452901.8000000007</v>
      </c>
      <c r="H269" s="23">
        <f t="shared" si="105"/>
        <v>7614201.9000000004</v>
      </c>
      <c r="I269" s="23">
        <f t="shared" si="105"/>
        <v>8428616.5</v>
      </c>
      <c r="J269" s="23">
        <f t="shared" si="105"/>
        <v>9008411.1588333324</v>
      </c>
      <c r="K269" s="23">
        <f t="shared" si="105"/>
        <v>9546815.8663633317</v>
      </c>
      <c r="L269" s="23">
        <f t="shared" si="105"/>
        <v>10113424.774781933</v>
      </c>
      <c r="M269" s="5"/>
    </row>
    <row r="270" spans="2:16" x14ac:dyDescent="0.25">
      <c r="F270" s="75"/>
    </row>
    <row r="271" spans="2:16" x14ac:dyDescent="0.25">
      <c r="F271" s="26"/>
      <c r="G271" s="26"/>
      <c r="H271" s="26"/>
      <c r="I271" s="26"/>
      <c r="J271" s="26"/>
      <c r="K271" s="26"/>
      <c r="L271" s="26"/>
    </row>
    <row r="272" spans="2:16" ht="15.75" x14ac:dyDescent="0.25">
      <c r="C272" s="1" t="s">
        <v>186</v>
      </c>
      <c r="D272" s="76"/>
      <c r="E272" s="76"/>
      <c r="F272" s="76"/>
      <c r="G272" s="76"/>
      <c r="H272" s="76"/>
      <c r="I272" s="76"/>
      <c r="J272" s="76"/>
      <c r="K272" s="76"/>
    </row>
    <row r="273" spans="2:12" ht="15.75" x14ac:dyDescent="0.25">
      <c r="B273" s="1"/>
      <c r="C273" s="77"/>
      <c r="D273" s="77"/>
      <c r="E273" s="77"/>
      <c r="F273" s="77"/>
      <c r="G273" s="77"/>
      <c r="H273" s="77"/>
      <c r="I273" s="78"/>
      <c r="J273" s="78"/>
      <c r="K273" s="78"/>
    </row>
    <row r="274" spans="2:12" ht="15.75" x14ac:dyDescent="0.25">
      <c r="C274" s="1" t="s">
        <v>244</v>
      </c>
      <c r="D274" s="76"/>
      <c r="E274" s="76"/>
      <c r="F274" s="76"/>
      <c r="G274" s="76"/>
      <c r="H274" s="76"/>
      <c r="I274" s="76"/>
      <c r="J274" s="76"/>
      <c r="K274" s="76"/>
    </row>
    <row r="275" spans="2:12" ht="15.75" x14ac:dyDescent="0.25">
      <c r="C275" s="78"/>
      <c r="D275" s="78"/>
      <c r="E275" s="78"/>
      <c r="F275" s="78"/>
      <c r="G275" s="79"/>
      <c r="H275" s="79"/>
      <c r="I275" s="79"/>
      <c r="J275" s="79"/>
      <c r="K275" s="79"/>
      <c r="L275" s="26"/>
    </row>
    <row r="276" spans="2:12" ht="16.5" customHeight="1" x14ac:dyDescent="0.25">
      <c r="C276" s="140" t="s">
        <v>235</v>
      </c>
      <c r="D276" s="140"/>
      <c r="E276" s="140"/>
      <c r="F276" s="140"/>
      <c r="G276" s="140"/>
      <c r="H276" s="140"/>
      <c r="I276" s="140"/>
      <c r="J276" s="140"/>
      <c r="K276" s="140"/>
      <c r="L276" s="26"/>
    </row>
    <row r="277" spans="2:12" ht="21.75" customHeight="1" x14ac:dyDescent="0.25">
      <c r="C277" s="77"/>
      <c r="D277" s="78"/>
      <c r="E277" s="78"/>
      <c r="F277" s="78"/>
      <c r="G277" s="79"/>
      <c r="H277" s="79"/>
      <c r="I277" s="79"/>
      <c r="J277" s="79"/>
      <c r="K277" s="79"/>
      <c r="L277" s="26"/>
    </row>
    <row r="278" spans="2:12" ht="15.75" x14ac:dyDescent="0.25">
      <c r="C278" s="140" t="s">
        <v>236</v>
      </c>
      <c r="D278" s="140"/>
      <c r="E278" s="140"/>
      <c r="F278" s="140"/>
      <c r="G278" s="140"/>
      <c r="H278" s="140"/>
      <c r="I278" s="140"/>
      <c r="J278" s="140"/>
      <c r="K278" s="140"/>
      <c r="L278" s="26"/>
    </row>
    <row r="279" spans="2:12" ht="15.75" x14ac:dyDescent="0.25">
      <c r="C279" s="78"/>
      <c r="D279" s="78"/>
      <c r="E279" s="78"/>
      <c r="F279" s="78"/>
      <c r="G279" s="79"/>
      <c r="H279" s="79"/>
      <c r="I279" s="79"/>
      <c r="J279" s="79"/>
      <c r="K279" s="79"/>
      <c r="L279" s="26"/>
    </row>
    <row r="280" spans="2:12" x14ac:dyDescent="0.25">
      <c r="C280" s="1" t="s">
        <v>251</v>
      </c>
      <c r="G280" s="26"/>
      <c r="H280" s="26"/>
      <c r="I280" s="26"/>
      <c r="J280" s="26"/>
      <c r="K280" s="26"/>
      <c r="L280" s="26"/>
    </row>
    <row r="281" spans="2:12" x14ac:dyDescent="0.25">
      <c r="G281" s="26"/>
      <c r="H281" s="26"/>
      <c r="I281" s="26"/>
      <c r="J281" s="26"/>
      <c r="K281" s="26"/>
      <c r="L281" s="26"/>
    </row>
    <row r="282" spans="2:12" x14ac:dyDescent="0.25">
      <c r="G282" s="26"/>
      <c r="H282" s="26"/>
      <c r="I282" s="26"/>
      <c r="J282" s="26"/>
      <c r="K282" s="26"/>
      <c r="L282" s="26"/>
    </row>
    <row r="283" spans="2:12" x14ac:dyDescent="0.25">
      <c r="B283" s="1"/>
      <c r="C283" s="1"/>
      <c r="G283" s="26"/>
      <c r="H283" s="26"/>
      <c r="I283" s="26"/>
      <c r="J283" s="26"/>
      <c r="K283" s="26"/>
      <c r="L283" s="26"/>
    </row>
    <row r="284" spans="2:12" x14ac:dyDescent="0.25">
      <c r="B284" s="139"/>
      <c r="C284" s="139"/>
      <c r="D284" s="139"/>
      <c r="E284" s="139"/>
    </row>
    <row r="286" spans="2:12" x14ac:dyDescent="0.25">
      <c r="F286" s="51"/>
    </row>
    <row r="287" spans="2:12" x14ac:dyDescent="0.25">
      <c r="F287" s="26"/>
      <c r="G287" s="26"/>
      <c r="H287" s="26"/>
      <c r="I287" s="26"/>
      <c r="J287" s="26"/>
      <c r="K287" s="26"/>
      <c r="L287" s="26"/>
    </row>
    <row r="289" spans="6:10" x14ac:dyDescent="0.25">
      <c r="F289" s="51"/>
    </row>
    <row r="290" spans="6:10" x14ac:dyDescent="0.25">
      <c r="G290" s="26"/>
      <c r="H290" s="26"/>
      <c r="I290" s="26"/>
    </row>
    <row r="291" spans="6:10" x14ac:dyDescent="0.25">
      <c r="F291" s="52"/>
    </row>
    <row r="292" spans="6:10" x14ac:dyDescent="0.25">
      <c r="G292" s="26"/>
      <c r="H292" s="26"/>
      <c r="I292" s="26"/>
    </row>
    <row r="293" spans="6:10" x14ac:dyDescent="0.25">
      <c r="F293" s="52"/>
    </row>
    <row r="294" spans="6:10" x14ac:dyDescent="0.25">
      <c r="F294" s="52"/>
    </row>
    <row r="295" spans="6:10" x14ac:dyDescent="0.25">
      <c r="F295" s="52"/>
    </row>
    <row r="300" spans="6:10" x14ac:dyDescent="0.25">
      <c r="H300" s="53"/>
      <c r="I300" s="55"/>
      <c r="J300" s="55"/>
    </row>
    <row r="301" spans="6:10" x14ac:dyDescent="0.25">
      <c r="H301" s="53"/>
      <c r="I301" s="55"/>
      <c r="J301" s="55"/>
    </row>
    <row r="302" spans="6:10" x14ac:dyDescent="0.25">
      <c r="H302" s="53"/>
      <c r="I302" s="55"/>
      <c r="J302" s="55"/>
    </row>
    <row r="303" spans="6:10" x14ac:dyDescent="0.25">
      <c r="H303" s="53"/>
      <c r="I303" s="55"/>
      <c r="J303" s="55"/>
    </row>
    <row r="304" spans="6:10" x14ac:dyDescent="0.25">
      <c r="H304" s="53"/>
      <c r="I304" s="55"/>
      <c r="J304" s="55"/>
    </row>
    <row r="305" spans="8:10" x14ac:dyDescent="0.25">
      <c r="H305" s="53"/>
      <c r="I305" s="55"/>
      <c r="J305" s="55"/>
    </row>
    <row r="306" spans="8:10" x14ac:dyDescent="0.25">
      <c r="H306" s="53"/>
      <c r="I306" s="55"/>
      <c r="J306" s="55"/>
    </row>
    <row r="307" spans="8:10" x14ac:dyDescent="0.25">
      <c r="H307" s="53"/>
      <c r="I307" s="55"/>
      <c r="J307" s="55"/>
    </row>
    <row r="308" spans="8:10" x14ac:dyDescent="0.25">
      <c r="H308" s="53"/>
      <c r="I308" s="55"/>
      <c r="J308" s="55"/>
    </row>
    <row r="309" spans="8:10" x14ac:dyDescent="0.25">
      <c r="H309" s="53"/>
      <c r="I309" s="55"/>
      <c r="J309" s="55"/>
    </row>
    <row r="310" spans="8:10" x14ac:dyDescent="0.25">
      <c r="H310" s="53"/>
      <c r="I310" s="55"/>
      <c r="J310" s="55"/>
    </row>
    <row r="311" spans="8:10" x14ac:dyDescent="0.25">
      <c r="H311" s="53"/>
      <c r="I311" s="55"/>
      <c r="J311" s="55"/>
    </row>
    <row r="312" spans="8:10" x14ac:dyDescent="0.25">
      <c r="H312" s="53"/>
      <c r="I312" s="55"/>
      <c r="J312" s="55"/>
    </row>
    <row r="313" spans="8:10" x14ac:dyDescent="0.25">
      <c r="H313" s="53"/>
      <c r="I313" s="55"/>
      <c r="J313" s="55"/>
    </row>
    <row r="314" spans="8:10" x14ac:dyDescent="0.25">
      <c r="H314" s="53"/>
      <c r="I314" s="55"/>
      <c r="J314" s="55"/>
    </row>
    <row r="315" spans="8:10" x14ac:dyDescent="0.25">
      <c r="H315" s="53"/>
      <c r="I315" s="55"/>
      <c r="J315" s="55"/>
    </row>
  </sheetData>
  <mergeCells count="43">
    <mergeCell ref="B284:E284"/>
    <mergeCell ref="E262:L262"/>
    <mergeCell ref="E230:L230"/>
    <mergeCell ref="E238:L238"/>
    <mergeCell ref="E246:L246"/>
    <mergeCell ref="E254:L254"/>
    <mergeCell ref="C276:K276"/>
    <mergeCell ref="C278:K278"/>
    <mergeCell ref="E182:L182"/>
    <mergeCell ref="E198:L198"/>
    <mergeCell ref="E206:L206"/>
    <mergeCell ref="E214:L214"/>
    <mergeCell ref="E222:L222"/>
    <mergeCell ref="E190:L190"/>
    <mergeCell ref="E142:L142"/>
    <mergeCell ref="E150:L150"/>
    <mergeCell ref="E158:L158"/>
    <mergeCell ref="E166:L166"/>
    <mergeCell ref="E174:L174"/>
    <mergeCell ref="E134:L134"/>
    <mergeCell ref="E14:L14"/>
    <mergeCell ref="E22:L22"/>
    <mergeCell ref="E30:L30"/>
    <mergeCell ref="E38:L38"/>
    <mergeCell ref="E46:L46"/>
    <mergeCell ref="E54:L54"/>
    <mergeCell ref="E62:L62"/>
    <mergeCell ref="E70:L70"/>
    <mergeCell ref="E78:L78"/>
    <mergeCell ref="E86:L86"/>
    <mergeCell ref="E94:L94"/>
    <mergeCell ref="E102:L102"/>
    <mergeCell ref="E110:L110"/>
    <mergeCell ref="E118:L118"/>
    <mergeCell ref="E126:L126"/>
    <mergeCell ref="B8:M8"/>
    <mergeCell ref="B9:M9"/>
    <mergeCell ref="B10:M10"/>
    <mergeCell ref="F12:L12"/>
    <mergeCell ref="E12:E13"/>
    <mergeCell ref="B12:B13"/>
    <mergeCell ref="D12:D13"/>
    <mergeCell ref="C12:C13"/>
  </mergeCells>
  <pageMargins left="0.31496062992125984" right="0" top="0.59055118110236227" bottom="0.39370078740157483" header="0.31496062992125984" footer="0.31496062992125984"/>
  <pageSetup paperSize="9" scale="65" fitToHeight="7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13"/>
  <sheetViews>
    <sheetView workbookViewId="0">
      <selection activeCell="L30" sqref="L30"/>
    </sheetView>
  </sheetViews>
  <sheetFormatPr defaultRowHeight="15" x14ac:dyDescent="0.25"/>
  <sheetData>
    <row r="2" spans="1:9" x14ac:dyDescent="0.25">
      <c r="F2" s="1" t="s">
        <v>39</v>
      </c>
    </row>
    <row r="3" spans="1:9" x14ac:dyDescent="0.25">
      <c r="F3" s="1" t="s">
        <v>1</v>
      </c>
    </row>
    <row r="4" spans="1:9" x14ac:dyDescent="0.25">
      <c r="F4" s="1" t="s">
        <v>2</v>
      </c>
    </row>
    <row r="5" spans="1:9" x14ac:dyDescent="0.25">
      <c r="F5" s="1" t="s">
        <v>3</v>
      </c>
    </row>
    <row r="6" spans="1:9" x14ac:dyDescent="0.25">
      <c r="F6" s="1" t="s">
        <v>4</v>
      </c>
    </row>
    <row r="8" spans="1:9" ht="18.75" x14ac:dyDescent="0.3">
      <c r="A8" s="91" t="s">
        <v>40</v>
      </c>
      <c r="B8" s="91"/>
      <c r="C8" s="91"/>
      <c r="D8" s="91"/>
      <c r="E8" s="91"/>
      <c r="F8" s="91"/>
      <c r="G8" s="91"/>
      <c r="H8" s="91"/>
      <c r="I8" s="91"/>
    </row>
    <row r="9" spans="1:9" ht="18.75" x14ac:dyDescent="0.3">
      <c r="A9" s="91" t="s">
        <v>41</v>
      </c>
      <c r="B9" s="91"/>
      <c r="C9" s="91"/>
      <c r="D9" s="91"/>
      <c r="E9" s="91"/>
      <c r="F9" s="91"/>
      <c r="G9" s="91"/>
      <c r="H9" s="91"/>
      <c r="I9" s="91"/>
    </row>
    <row r="11" spans="1:9" ht="15.75" x14ac:dyDescent="0.25">
      <c r="A11" s="14" t="s">
        <v>42</v>
      </c>
      <c r="B11" s="140" t="s">
        <v>45</v>
      </c>
      <c r="C11" s="140"/>
      <c r="D11" s="140"/>
      <c r="E11" s="140"/>
      <c r="F11" s="140"/>
      <c r="G11" s="140"/>
      <c r="H11" s="140"/>
      <c r="I11" s="140"/>
    </row>
    <row r="12" spans="1:9" ht="15.75" x14ac:dyDescent="0.25">
      <c r="A12" s="14" t="s">
        <v>43</v>
      </c>
      <c r="B12" s="140" t="s">
        <v>46</v>
      </c>
      <c r="C12" s="140"/>
      <c r="D12" s="140"/>
      <c r="E12" s="140"/>
      <c r="F12" s="140"/>
      <c r="G12" s="140"/>
      <c r="H12" s="140"/>
      <c r="I12" s="140"/>
    </row>
    <row r="13" spans="1:9" ht="15.75" x14ac:dyDescent="0.25">
      <c r="A13" s="14" t="s">
        <v>44</v>
      </c>
      <c r="B13" s="140" t="s">
        <v>47</v>
      </c>
      <c r="C13" s="140"/>
      <c r="D13" s="140"/>
      <c r="E13" s="140"/>
      <c r="F13" s="140"/>
      <c r="G13" s="140"/>
      <c r="H13" s="140"/>
      <c r="I13" s="140"/>
    </row>
  </sheetData>
  <mergeCells count="5">
    <mergeCell ref="A8:I8"/>
    <mergeCell ref="A9:I9"/>
    <mergeCell ref="B11:I11"/>
    <mergeCell ref="B12:I12"/>
    <mergeCell ref="B13:I1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Программа 1</vt:lpstr>
      <vt:lpstr>Программа 2</vt:lpstr>
      <vt:lpstr>Программа 3</vt:lpstr>
      <vt:lpstr>Программа 4</vt:lpstr>
      <vt:lpstr>Приложение 2</vt:lpstr>
      <vt:lpstr>Приложение 3</vt:lpstr>
      <vt:lpstr>'Приложение 2'!Заголовки_для_печати</vt:lpstr>
      <vt:lpstr>'Программа 3'!Заголовки_для_печати</vt:lpstr>
      <vt:lpstr>'Программа 1'!Область_печати</vt:lpstr>
      <vt:lpstr>'Программа 2'!Область_печати</vt:lpstr>
      <vt:lpstr>'Программа 3'!Область_печати</vt:lpstr>
      <vt:lpstr>'Программа 4'!Область_печати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2025-04-24T04:31:06Z</dcterms:modified>
</cp:coreProperties>
</file>